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315" yWindow="0" windowWidth="19440" windowHeight="11640" tabRatio="790" activeTab="6"/>
  </bookViews>
  <sheets>
    <sheet name="Klausimynas" sheetId="1" r:id="rId1"/>
    <sheet name="Įvertinimas" sheetId="2" r:id="rId2"/>
    <sheet name="Įvestis (atskiri klausimynai)" sheetId="3" r:id="rId3"/>
    <sheet name="Įvestis (suskaičiuota)" sheetId="5" r:id="rId4"/>
    <sheet name="Rezultatai" sheetId="4" r:id="rId5"/>
    <sheet name="Surūšiuota" sheetId="7" r:id="rId6"/>
    <sheet name="Apibendrinimas" sheetId="6" r:id="rId7"/>
  </sheets>
  <definedNames>
    <definedName name="_xlnm.Print_Area" localSheetId="1">Įvertinimas!$B$1:$B$23</definedName>
    <definedName name="_xlnm.Print_Area" localSheetId="0">Klausimynas!$B$1:$R$129</definedName>
    <definedName name="_xlnm.Print_Area" localSheetId="4">Rezultatai!$A$1:$G$41</definedName>
    <definedName name="_xlnm.Print_Titles" localSheetId="2">('Įvestis (atskiri klausimynai)'!$A:$B,'Įvestis (atskiri klausimynai)'!$1:$2)</definedName>
    <definedName name="_xlnm.Print_Titles" localSheetId="3">'Įvestis (suskaičiuota)'!$1:$2</definedName>
    <definedName name="_xlnm.Print_Titles" localSheetId="4">Rezultatai!$1:$1</definedName>
  </definedNames>
  <calcPr calcId="145621" concurrentCalc="0"/>
</workbook>
</file>

<file path=xl/calcChain.xml><?xml version="1.0" encoding="utf-8"?>
<calcChain xmlns="http://schemas.openxmlformats.org/spreadsheetml/2006/main">
  <c r="I3" i="7" l="1"/>
  <c r="J3" i="7"/>
  <c r="K3" i="7"/>
  <c r="L3" i="7"/>
  <c r="F3" i="7"/>
  <c r="H3" i="7"/>
  <c r="E3" i="7"/>
  <c r="B3" i="6"/>
  <c r="I4" i="7"/>
  <c r="J4" i="7"/>
  <c r="K4" i="7"/>
  <c r="L4" i="7"/>
  <c r="F4" i="7"/>
  <c r="H4" i="7"/>
  <c r="E4" i="7"/>
  <c r="B4" i="6"/>
  <c r="I5" i="7"/>
  <c r="K5" i="7"/>
  <c r="L5" i="7"/>
  <c r="F5" i="7"/>
  <c r="H5" i="7"/>
  <c r="E5" i="7"/>
  <c r="B5" i="6"/>
  <c r="I6" i="7"/>
  <c r="J6" i="7"/>
  <c r="K6" i="7"/>
  <c r="L6" i="7"/>
  <c r="F6" i="7"/>
  <c r="H6" i="7"/>
  <c r="E6" i="7"/>
  <c r="B6" i="6"/>
  <c r="I2" i="7"/>
  <c r="J2" i="7"/>
  <c r="K2" i="7"/>
  <c r="L2" i="7"/>
  <c r="F2" i="7"/>
  <c r="H2" i="7"/>
  <c r="E2" i="7"/>
  <c r="B2" i="6"/>
  <c r="B5" i="3"/>
  <c r="A2" i="6"/>
  <c r="B10" i="3"/>
  <c r="A6" i="6"/>
  <c r="B8" i="3"/>
  <c r="A5" i="6"/>
  <c r="B15" i="3"/>
  <c r="A4" i="6"/>
  <c r="B16" i="3"/>
  <c r="A3" i="6"/>
  <c r="I10" i="7"/>
  <c r="J10" i="7"/>
  <c r="K10" i="7"/>
  <c r="L10" i="7"/>
  <c r="C10" i="7"/>
  <c r="S10" i="7"/>
  <c r="M10" i="7"/>
  <c r="H10" i="7"/>
  <c r="G10" i="7"/>
  <c r="F10" i="7"/>
  <c r="E10" i="7"/>
  <c r="B34" i="3"/>
  <c r="B10" i="7"/>
  <c r="A10" i="7"/>
  <c r="I8" i="7"/>
  <c r="J8" i="7"/>
  <c r="K8" i="7"/>
  <c r="L8" i="7"/>
  <c r="C8" i="7"/>
  <c r="S8" i="7"/>
  <c r="M8" i="7"/>
  <c r="H8" i="7"/>
  <c r="G8" i="7"/>
  <c r="F8" i="7"/>
  <c r="E8" i="7"/>
  <c r="B33" i="3"/>
  <c r="B8" i="7"/>
  <c r="A8" i="7"/>
  <c r="I33" i="7"/>
  <c r="J33" i="7"/>
  <c r="K33" i="7"/>
  <c r="L33" i="7"/>
  <c r="C33" i="7"/>
  <c r="S33" i="7"/>
  <c r="M33" i="7"/>
  <c r="H33" i="7"/>
  <c r="G33" i="7"/>
  <c r="F33" i="7"/>
  <c r="E33" i="7"/>
  <c r="B32" i="3"/>
  <c r="B33" i="7"/>
  <c r="A33" i="7"/>
  <c r="I12" i="7"/>
  <c r="J12" i="7"/>
  <c r="K12" i="7"/>
  <c r="L12" i="7"/>
  <c r="C12" i="7"/>
  <c r="S12" i="7"/>
  <c r="M12" i="7"/>
  <c r="H12" i="7"/>
  <c r="G12" i="7"/>
  <c r="F12" i="7"/>
  <c r="E12" i="7"/>
  <c r="B31" i="3"/>
  <c r="B12" i="7"/>
  <c r="A12" i="7"/>
  <c r="I22" i="7"/>
  <c r="J22" i="7"/>
  <c r="K22" i="7"/>
  <c r="L22" i="7"/>
  <c r="C22" i="7"/>
  <c r="S22" i="7"/>
  <c r="M22" i="7"/>
  <c r="H22" i="7"/>
  <c r="G22" i="7"/>
  <c r="F22" i="7"/>
  <c r="E22" i="7"/>
  <c r="B30" i="3"/>
  <c r="B22" i="7"/>
  <c r="A22" i="7"/>
  <c r="I14" i="7"/>
  <c r="J14" i="7"/>
  <c r="K14" i="7"/>
  <c r="L14" i="7"/>
  <c r="C14" i="7"/>
  <c r="S14" i="7"/>
  <c r="M14" i="7"/>
  <c r="H14" i="7"/>
  <c r="G14" i="7"/>
  <c r="F14" i="7"/>
  <c r="E14" i="7"/>
  <c r="B29" i="3"/>
  <c r="B14" i="7"/>
  <c r="A14" i="7"/>
  <c r="I17" i="7"/>
  <c r="J17" i="7"/>
  <c r="K17" i="7"/>
  <c r="L17" i="7"/>
  <c r="C17" i="7"/>
  <c r="S17" i="7"/>
  <c r="M17" i="7"/>
  <c r="H17" i="7"/>
  <c r="G17" i="7"/>
  <c r="F17" i="7"/>
  <c r="E17" i="7"/>
  <c r="B28" i="3"/>
  <c r="B17" i="7"/>
  <c r="A17" i="7"/>
  <c r="I31" i="7"/>
  <c r="J31" i="7"/>
  <c r="K31" i="7"/>
  <c r="L31" i="7"/>
  <c r="C31" i="7"/>
  <c r="S31" i="7"/>
  <c r="M31" i="7"/>
  <c r="H31" i="7"/>
  <c r="G31" i="7"/>
  <c r="F31" i="7"/>
  <c r="E31" i="7"/>
  <c r="B27" i="3"/>
  <c r="B31" i="7"/>
  <c r="A31" i="7"/>
  <c r="I25" i="7"/>
  <c r="J25" i="7"/>
  <c r="K25" i="7"/>
  <c r="L25" i="7"/>
  <c r="C25" i="7"/>
  <c r="S25" i="7"/>
  <c r="M25" i="7"/>
  <c r="H25" i="7"/>
  <c r="G25" i="7"/>
  <c r="F25" i="7"/>
  <c r="E25" i="7"/>
  <c r="B26" i="3"/>
  <c r="B25" i="7"/>
  <c r="A25" i="7"/>
  <c r="I26" i="7"/>
  <c r="J26" i="7"/>
  <c r="K26" i="7"/>
  <c r="L26" i="7"/>
  <c r="C26" i="7"/>
  <c r="S26" i="7"/>
  <c r="M26" i="7"/>
  <c r="H26" i="7"/>
  <c r="G26" i="7"/>
  <c r="F26" i="7"/>
  <c r="E26" i="7"/>
  <c r="B25" i="3"/>
  <c r="B26" i="7"/>
  <c r="A26" i="7"/>
  <c r="I15" i="7"/>
  <c r="J15" i="7"/>
  <c r="K15" i="7"/>
  <c r="L15" i="7"/>
  <c r="C15" i="7"/>
  <c r="S15" i="7"/>
  <c r="M15" i="7"/>
  <c r="H15" i="7"/>
  <c r="G15" i="7"/>
  <c r="F15" i="7"/>
  <c r="E15" i="7"/>
  <c r="B24" i="3"/>
  <c r="B15" i="7"/>
  <c r="A15" i="7"/>
  <c r="I21" i="7"/>
  <c r="J21" i="7"/>
  <c r="K21" i="7"/>
  <c r="L21" i="7"/>
  <c r="C21" i="7"/>
  <c r="S21" i="7"/>
  <c r="M21" i="7"/>
  <c r="H21" i="7"/>
  <c r="G21" i="7"/>
  <c r="F21" i="7"/>
  <c r="E21" i="7"/>
  <c r="B23" i="3"/>
  <c r="B21" i="7"/>
  <c r="A21" i="7"/>
  <c r="I20" i="7"/>
  <c r="J20" i="7"/>
  <c r="K20" i="7"/>
  <c r="L20" i="7"/>
  <c r="C20" i="7"/>
  <c r="S20" i="7"/>
  <c r="M20" i="7"/>
  <c r="H20" i="7"/>
  <c r="G20" i="7"/>
  <c r="F20" i="7"/>
  <c r="E20" i="7"/>
  <c r="B22" i="3"/>
  <c r="B20" i="7"/>
  <c r="A20" i="7"/>
  <c r="I13" i="7"/>
  <c r="J13" i="7"/>
  <c r="K13" i="7"/>
  <c r="L13" i="7"/>
  <c r="C13" i="7"/>
  <c r="S13" i="7"/>
  <c r="M13" i="7"/>
  <c r="H13" i="7"/>
  <c r="G13" i="7"/>
  <c r="F13" i="7"/>
  <c r="E13" i="7"/>
  <c r="B21" i="3"/>
  <c r="B13" i="7"/>
  <c r="A13" i="7"/>
  <c r="I19" i="7"/>
  <c r="J19" i="7"/>
  <c r="K19" i="7"/>
  <c r="L19" i="7"/>
  <c r="C19" i="7"/>
  <c r="S19" i="7"/>
  <c r="M19" i="7"/>
  <c r="H19" i="7"/>
  <c r="G19" i="7"/>
  <c r="F19" i="7"/>
  <c r="E19" i="7"/>
  <c r="B20" i="3"/>
  <c r="B19" i="7"/>
  <c r="A19" i="7"/>
  <c r="I11" i="7"/>
  <c r="J11" i="7"/>
  <c r="K11" i="7"/>
  <c r="L11" i="7"/>
  <c r="C11" i="7"/>
  <c r="S11" i="7"/>
  <c r="M11" i="7"/>
  <c r="H11" i="7"/>
  <c r="G11" i="7"/>
  <c r="F11" i="7"/>
  <c r="E11" i="7"/>
  <c r="B19" i="3"/>
  <c r="B11" i="7"/>
  <c r="A11" i="7"/>
  <c r="I24" i="7"/>
  <c r="J24" i="7"/>
  <c r="K24" i="7"/>
  <c r="L24" i="7"/>
  <c r="C24" i="7"/>
  <c r="S24" i="7"/>
  <c r="M24" i="7"/>
  <c r="H24" i="7"/>
  <c r="G24" i="7"/>
  <c r="F24" i="7"/>
  <c r="E24" i="7"/>
  <c r="B18" i="3"/>
  <c r="B24" i="7"/>
  <c r="A24" i="7"/>
  <c r="I16" i="7"/>
  <c r="J16" i="7"/>
  <c r="K16" i="7"/>
  <c r="L16" i="7"/>
  <c r="C16" i="7"/>
  <c r="S16" i="7"/>
  <c r="M16" i="7"/>
  <c r="H16" i="7"/>
  <c r="G16" i="7"/>
  <c r="F16" i="7"/>
  <c r="E16" i="7"/>
  <c r="B17" i="3"/>
  <c r="B16" i="7"/>
  <c r="A16" i="7"/>
  <c r="C3" i="7"/>
  <c r="S3" i="7"/>
  <c r="M3" i="7"/>
  <c r="G3" i="7"/>
  <c r="B3" i="7"/>
  <c r="A3" i="7"/>
  <c r="C4" i="7"/>
  <c r="S4" i="7"/>
  <c r="M4" i="7"/>
  <c r="G4" i="7"/>
  <c r="B4" i="7"/>
  <c r="A4" i="7"/>
  <c r="I28" i="7"/>
  <c r="J28" i="7"/>
  <c r="K28" i="7"/>
  <c r="L28" i="7"/>
  <c r="C28" i="7"/>
  <c r="S28" i="7"/>
  <c r="M28" i="7"/>
  <c r="H28" i="7"/>
  <c r="G28" i="7"/>
  <c r="F28" i="7"/>
  <c r="E28" i="7"/>
  <c r="B14" i="3"/>
  <c r="B28" i="7"/>
  <c r="A28" i="7"/>
  <c r="I23" i="7"/>
  <c r="J23" i="7"/>
  <c r="K23" i="7"/>
  <c r="L23" i="7"/>
  <c r="C23" i="7"/>
  <c r="S23" i="7"/>
  <c r="M23" i="7"/>
  <c r="H23" i="7"/>
  <c r="G23" i="7"/>
  <c r="F23" i="7"/>
  <c r="E23" i="7"/>
  <c r="B13" i="3"/>
  <c r="B23" i="7"/>
  <c r="A23" i="7"/>
  <c r="I29" i="7"/>
  <c r="J29" i="7"/>
  <c r="K29" i="7"/>
  <c r="L29" i="7"/>
  <c r="C29" i="7"/>
  <c r="S29" i="7"/>
  <c r="M29" i="7"/>
  <c r="H29" i="7"/>
  <c r="G29" i="7"/>
  <c r="F29" i="7"/>
  <c r="E29" i="7"/>
  <c r="B12" i="3"/>
  <c r="B29" i="7"/>
  <c r="A29" i="7"/>
  <c r="I32" i="7"/>
  <c r="J32" i="7"/>
  <c r="K32" i="7"/>
  <c r="L32" i="7"/>
  <c r="C32" i="7"/>
  <c r="S32" i="7"/>
  <c r="M32" i="7"/>
  <c r="H32" i="7"/>
  <c r="G32" i="7"/>
  <c r="F32" i="7"/>
  <c r="E32" i="7"/>
  <c r="B11" i="3"/>
  <c r="B32" i="7"/>
  <c r="A32" i="7"/>
  <c r="C6" i="7"/>
  <c r="S6" i="7"/>
  <c r="M6" i="7"/>
  <c r="G6" i="7"/>
  <c r="B6" i="7"/>
  <c r="A6" i="7"/>
  <c r="I9" i="7"/>
  <c r="J9" i="7"/>
  <c r="K9" i="7"/>
  <c r="L9" i="7"/>
  <c r="C9" i="7"/>
  <c r="S9" i="7"/>
  <c r="M9" i="7"/>
  <c r="H9" i="7"/>
  <c r="G9" i="7"/>
  <c r="F9" i="7"/>
  <c r="E9" i="7"/>
  <c r="B9" i="3"/>
  <c r="B9" i="7"/>
  <c r="A9" i="7"/>
  <c r="J5" i="7"/>
  <c r="C5" i="7"/>
  <c r="S5" i="7"/>
  <c r="M5" i="7"/>
  <c r="G5" i="7"/>
  <c r="B5" i="7"/>
  <c r="A5" i="7"/>
  <c r="I18" i="7"/>
  <c r="J18" i="7"/>
  <c r="K18" i="7"/>
  <c r="L18" i="7"/>
  <c r="C18" i="7"/>
  <c r="S18" i="7"/>
  <c r="M18" i="7"/>
  <c r="H18" i="7"/>
  <c r="G18" i="7"/>
  <c r="F18" i="7"/>
  <c r="E18" i="7"/>
  <c r="B7" i="3"/>
  <c r="B18" i="7"/>
  <c r="A18" i="7"/>
  <c r="I27" i="7"/>
  <c r="J27" i="7"/>
  <c r="K27" i="7"/>
  <c r="L27" i="7"/>
  <c r="C27" i="7"/>
  <c r="S27" i="7"/>
  <c r="M27" i="7"/>
  <c r="H27" i="7"/>
  <c r="G27" i="7"/>
  <c r="F27" i="7"/>
  <c r="E27" i="7"/>
  <c r="B6" i="3"/>
  <c r="B27" i="7"/>
  <c r="A27" i="7"/>
  <c r="C2" i="7"/>
  <c r="S2" i="7"/>
  <c r="M2" i="7"/>
  <c r="G2" i="7"/>
  <c r="B2" i="7"/>
  <c r="A2" i="7"/>
  <c r="I30" i="7"/>
  <c r="J30" i="7"/>
  <c r="K30" i="7"/>
  <c r="L30" i="7"/>
  <c r="C30" i="7"/>
  <c r="S30" i="7"/>
  <c r="M30" i="7"/>
  <c r="H30" i="7"/>
  <c r="G30" i="7"/>
  <c r="F30" i="7"/>
  <c r="E30" i="7"/>
  <c r="B4" i="3"/>
  <c r="B30" i="7"/>
  <c r="A30" i="7"/>
  <c r="I7" i="7"/>
  <c r="J7" i="7"/>
  <c r="K7" i="7"/>
  <c r="L7" i="7"/>
  <c r="C7" i="7"/>
  <c r="S7" i="7"/>
  <c r="M7" i="7"/>
  <c r="H7" i="7"/>
  <c r="G7" i="7"/>
  <c r="F7" i="7"/>
  <c r="E7" i="7"/>
  <c r="B3" i="3"/>
  <c r="B7" i="7"/>
  <c r="A7" i="7"/>
  <c r="I2" i="4"/>
  <c r="J2" i="4"/>
  <c r="K2" i="4"/>
  <c r="L2" i="4"/>
  <c r="F2" i="4"/>
  <c r="H2" i="4"/>
  <c r="E2" i="4"/>
  <c r="B26" i="5"/>
  <c r="B21" i="5"/>
  <c r="B3" i="5"/>
  <c r="B2" i="4"/>
  <c r="B4" i="5"/>
  <c r="B4" i="4"/>
  <c r="B6" i="5"/>
  <c r="B8" i="5"/>
  <c r="B9" i="5"/>
  <c r="B10" i="5"/>
  <c r="B10" i="4"/>
  <c r="B12" i="5"/>
  <c r="B13" i="5"/>
  <c r="B14" i="5"/>
  <c r="B15" i="5"/>
  <c r="B16" i="5"/>
  <c r="B16" i="4"/>
  <c r="B17" i="4"/>
  <c r="B20" i="5"/>
  <c r="B22" i="4"/>
  <c r="B23" i="4"/>
  <c r="B25" i="4"/>
  <c r="B27" i="4"/>
  <c r="B32" i="5"/>
  <c r="B35" i="3"/>
  <c r="B36" i="3"/>
  <c r="B36" i="5"/>
  <c r="B37" i="3"/>
  <c r="B38" i="3"/>
  <c r="B39" i="3"/>
  <c r="B40" i="3"/>
  <c r="B41" i="3"/>
  <c r="B42" i="3"/>
  <c r="A3" i="5"/>
  <c r="I3" i="5"/>
  <c r="A4" i="5"/>
  <c r="I4" i="5"/>
  <c r="A5" i="5"/>
  <c r="I5" i="5"/>
  <c r="A6" i="5"/>
  <c r="I6" i="5"/>
  <c r="A7" i="5"/>
  <c r="B7" i="5"/>
  <c r="I7" i="5"/>
  <c r="A8" i="5"/>
  <c r="I8" i="5"/>
  <c r="A9" i="5"/>
  <c r="I9" i="5"/>
  <c r="A10" i="5"/>
  <c r="I10" i="5"/>
  <c r="A11" i="5"/>
  <c r="B11" i="5"/>
  <c r="I11" i="5"/>
  <c r="A12" i="5"/>
  <c r="I12" i="5"/>
  <c r="A13" i="5"/>
  <c r="I13" i="5"/>
  <c r="A14" i="5"/>
  <c r="I14" i="5"/>
  <c r="A15" i="5"/>
  <c r="I15" i="5"/>
  <c r="A16" i="5"/>
  <c r="I16" i="5"/>
  <c r="A17" i="5"/>
  <c r="I17" i="5"/>
  <c r="A18" i="5"/>
  <c r="I18" i="5"/>
  <c r="A19" i="5"/>
  <c r="B19" i="5"/>
  <c r="I19" i="5"/>
  <c r="A20" i="5"/>
  <c r="I20" i="5"/>
  <c r="A21" i="5"/>
  <c r="I21" i="5"/>
  <c r="A22" i="5"/>
  <c r="B22" i="5"/>
  <c r="I22" i="5"/>
  <c r="A23" i="5"/>
  <c r="B23" i="5"/>
  <c r="I23" i="5"/>
  <c r="A24" i="5"/>
  <c r="B24" i="5"/>
  <c r="I24" i="5"/>
  <c r="A25" i="5"/>
  <c r="I25" i="5"/>
  <c r="A26" i="5"/>
  <c r="I26" i="5"/>
  <c r="A27" i="5"/>
  <c r="B27" i="5"/>
  <c r="I27" i="5"/>
  <c r="A28" i="5"/>
  <c r="B28" i="5"/>
  <c r="I28" i="5"/>
  <c r="A29" i="5"/>
  <c r="I29" i="5"/>
  <c r="A30" i="5"/>
  <c r="B30" i="5"/>
  <c r="I30" i="5"/>
  <c r="A31" i="5"/>
  <c r="B31" i="5"/>
  <c r="I31" i="5"/>
  <c r="A32" i="5"/>
  <c r="I32" i="5"/>
  <c r="A33" i="5"/>
  <c r="I33" i="5"/>
  <c r="A34" i="5"/>
  <c r="B34" i="5"/>
  <c r="I34" i="5"/>
  <c r="A35" i="5"/>
  <c r="B35" i="5"/>
  <c r="I35" i="5"/>
  <c r="A36" i="5"/>
  <c r="I36" i="5"/>
  <c r="A37" i="5"/>
  <c r="I37" i="5"/>
  <c r="A38" i="5"/>
  <c r="B38" i="5"/>
  <c r="I38" i="5"/>
  <c r="A39" i="5"/>
  <c r="B39" i="5"/>
  <c r="I39" i="5"/>
  <c r="A40" i="5"/>
  <c r="B40" i="5"/>
  <c r="I40" i="5"/>
  <c r="A41" i="5"/>
  <c r="I41" i="5"/>
  <c r="A42" i="5"/>
  <c r="B42" i="5"/>
  <c r="I42" i="5"/>
  <c r="A2" i="4"/>
  <c r="M2" i="4"/>
  <c r="G2" i="4"/>
  <c r="A3" i="4"/>
  <c r="I3" i="4"/>
  <c r="J3" i="4"/>
  <c r="K3" i="4"/>
  <c r="L3" i="4"/>
  <c r="H3" i="4"/>
  <c r="M3" i="4"/>
  <c r="G3" i="4"/>
  <c r="A4" i="4"/>
  <c r="I4" i="4"/>
  <c r="J4" i="4"/>
  <c r="K4" i="4"/>
  <c r="L4" i="4"/>
  <c r="M4" i="4"/>
  <c r="G4" i="4"/>
  <c r="A5" i="4"/>
  <c r="I5" i="4"/>
  <c r="J5" i="4"/>
  <c r="K5" i="4"/>
  <c r="L5" i="4"/>
  <c r="M5" i="4"/>
  <c r="G5" i="4"/>
  <c r="A6" i="4"/>
  <c r="B6" i="4"/>
  <c r="I6" i="4"/>
  <c r="J6" i="4"/>
  <c r="K6" i="4"/>
  <c r="L6" i="4"/>
  <c r="H6" i="4"/>
  <c r="C6" i="4"/>
  <c r="S6" i="4"/>
  <c r="M6" i="4"/>
  <c r="G6" i="4"/>
  <c r="A7" i="4"/>
  <c r="I7" i="4"/>
  <c r="K7" i="4"/>
  <c r="L7" i="4"/>
  <c r="F7" i="4"/>
  <c r="J7" i="4"/>
  <c r="H7" i="4"/>
  <c r="M7" i="4"/>
  <c r="G7" i="4"/>
  <c r="A8" i="4"/>
  <c r="I8" i="4"/>
  <c r="J8" i="4"/>
  <c r="K8" i="4"/>
  <c r="L8" i="4"/>
  <c r="M8" i="4"/>
  <c r="G8" i="4"/>
  <c r="A9" i="4"/>
  <c r="I9" i="4"/>
  <c r="J9" i="4"/>
  <c r="K9" i="4"/>
  <c r="L9" i="4"/>
  <c r="M9" i="4"/>
  <c r="G9" i="4"/>
  <c r="A10" i="4"/>
  <c r="I10" i="4"/>
  <c r="J10" i="4"/>
  <c r="K10" i="4"/>
  <c r="L10" i="4"/>
  <c r="F10" i="4"/>
  <c r="H10" i="4"/>
  <c r="E10" i="4"/>
  <c r="M10" i="4"/>
  <c r="G10" i="4"/>
  <c r="A11" i="4"/>
  <c r="I11" i="4"/>
  <c r="J11" i="4"/>
  <c r="K11" i="4"/>
  <c r="L11" i="4"/>
  <c r="C11" i="4"/>
  <c r="H11" i="4"/>
  <c r="M11" i="4"/>
  <c r="G11" i="4"/>
  <c r="A12" i="4"/>
  <c r="I12" i="4"/>
  <c r="J12" i="4"/>
  <c r="K12" i="4"/>
  <c r="L12" i="4"/>
  <c r="F12" i="4"/>
  <c r="C12" i="4"/>
  <c r="M12" i="4"/>
  <c r="G12" i="4"/>
  <c r="A13" i="4"/>
  <c r="I13" i="4"/>
  <c r="J13" i="4"/>
  <c r="K13" i="4"/>
  <c r="L13" i="4"/>
  <c r="M13" i="4"/>
  <c r="G13" i="4"/>
  <c r="A14" i="4"/>
  <c r="I14" i="4"/>
  <c r="J14" i="4"/>
  <c r="K14" i="4"/>
  <c r="L14" i="4"/>
  <c r="C14" i="4"/>
  <c r="M14" i="4"/>
  <c r="G14" i="4"/>
  <c r="A15" i="4"/>
  <c r="I15" i="4"/>
  <c r="J15" i="4"/>
  <c r="K15" i="4"/>
  <c r="L15" i="4"/>
  <c r="H15" i="4"/>
  <c r="M15" i="4"/>
  <c r="G15" i="4"/>
  <c r="A16" i="4"/>
  <c r="I16" i="4"/>
  <c r="J16" i="4"/>
  <c r="K16" i="4"/>
  <c r="L16" i="4"/>
  <c r="F16" i="4"/>
  <c r="H16" i="4"/>
  <c r="M16" i="4"/>
  <c r="G16" i="4"/>
  <c r="A17" i="4"/>
  <c r="I17" i="4"/>
  <c r="J17" i="4"/>
  <c r="K17" i="4"/>
  <c r="L17" i="4"/>
  <c r="H17" i="4"/>
  <c r="M17" i="4"/>
  <c r="G17" i="4"/>
  <c r="A18" i="4"/>
  <c r="B18" i="4"/>
  <c r="I18" i="4"/>
  <c r="J18" i="4"/>
  <c r="K18" i="4"/>
  <c r="L18" i="4"/>
  <c r="M18" i="4"/>
  <c r="G18" i="4"/>
  <c r="A19" i="4"/>
  <c r="I19" i="4"/>
  <c r="J19" i="4"/>
  <c r="K19" i="4"/>
  <c r="L19" i="4"/>
  <c r="M19" i="4"/>
  <c r="G19" i="4"/>
  <c r="A20" i="4"/>
  <c r="I20" i="4"/>
  <c r="J20" i="4"/>
  <c r="K20" i="4"/>
  <c r="L20" i="4"/>
  <c r="M20" i="4"/>
  <c r="G20" i="4"/>
  <c r="A21" i="4"/>
  <c r="B21" i="4"/>
  <c r="I21" i="4"/>
  <c r="J21" i="4"/>
  <c r="K21" i="4"/>
  <c r="L21" i="4"/>
  <c r="C21" i="4"/>
  <c r="H21" i="4"/>
  <c r="M21" i="4"/>
  <c r="G21" i="4"/>
  <c r="A22" i="4"/>
  <c r="I22" i="4"/>
  <c r="J22" i="4"/>
  <c r="K22" i="4"/>
  <c r="L22" i="4"/>
  <c r="H22" i="4"/>
  <c r="M22" i="4"/>
  <c r="G22" i="4"/>
  <c r="A23" i="4"/>
  <c r="I23" i="4"/>
  <c r="J23" i="4"/>
  <c r="K23" i="4"/>
  <c r="L23" i="4"/>
  <c r="F23" i="4"/>
  <c r="H23" i="4"/>
  <c r="M23" i="4"/>
  <c r="G23" i="4"/>
  <c r="A24" i="4"/>
  <c r="I24" i="4"/>
  <c r="J24" i="4"/>
  <c r="K24" i="4"/>
  <c r="L24" i="4"/>
  <c r="H24" i="4"/>
  <c r="M24" i="4"/>
  <c r="G24" i="4"/>
  <c r="A25" i="4"/>
  <c r="I25" i="4"/>
  <c r="J25" i="4"/>
  <c r="K25" i="4"/>
  <c r="L25" i="4"/>
  <c r="H25" i="4"/>
  <c r="M25" i="4"/>
  <c r="G25" i="4"/>
  <c r="A26" i="4"/>
  <c r="B26" i="4"/>
  <c r="I26" i="4"/>
  <c r="J26" i="4"/>
  <c r="K26" i="4"/>
  <c r="L26" i="4"/>
  <c r="H26" i="4"/>
  <c r="M26" i="4"/>
  <c r="G26" i="4"/>
  <c r="A27" i="4"/>
  <c r="I27" i="4"/>
  <c r="J27" i="4"/>
  <c r="K27" i="4"/>
  <c r="L27" i="4"/>
  <c r="C27" i="4"/>
  <c r="S27" i="4"/>
  <c r="H27" i="4"/>
  <c r="M27" i="4"/>
  <c r="G27" i="4"/>
  <c r="A28" i="4"/>
  <c r="I28" i="4"/>
  <c r="J28" i="4"/>
  <c r="K28" i="4"/>
  <c r="L28" i="4"/>
  <c r="C28" i="4"/>
  <c r="S28" i="4"/>
  <c r="H28" i="4"/>
  <c r="M28" i="4"/>
  <c r="G28" i="4"/>
  <c r="A29" i="4"/>
  <c r="B29" i="4"/>
  <c r="I29" i="4"/>
  <c r="J29" i="4"/>
  <c r="K29" i="4"/>
  <c r="L29" i="4"/>
  <c r="H29" i="4"/>
  <c r="M29" i="4"/>
  <c r="G29" i="4"/>
  <c r="A30" i="4"/>
  <c r="B30" i="4"/>
  <c r="I30" i="4"/>
  <c r="J30" i="4"/>
  <c r="K30" i="4"/>
  <c r="L30" i="4"/>
  <c r="M30" i="4"/>
  <c r="G30" i="4"/>
  <c r="A31" i="4"/>
  <c r="I31" i="4"/>
  <c r="J31" i="4"/>
  <c r="K31" i="4"/>
  <c r="L31" i="4"/>
  <c r="C31" i="4"/>
  <c r="H31" i="4"/>
  <c r="F31" i="4"/>
  <c r="E31" i="4"/>
  <c r="M31" i="4"/>
  <c r="G31" i="4"/>
  <c r="A32" i="4"/>
  <c r="I32" i="4"/>
  <c r="J32" i="4"/>
  <c r="K32" i="4"/>
  <c r="L32" i="4"/>
  <c r="H32" i="4"/>
  <c r="M32" i="4"/>
  <c r="G32" i="4"/>
  <c r="A33" i="4"/>
  <c r="B33" i="4"/>
  <c r="I33" i="4"/>
  <c r="J33" i="4"/>
  <c r="K33" i="4"/>
  <c r="L33" i="4"/>
  <c r="M33" i="4"/>
  <c r="G33" i="4"/>
  <c r="A34" i="4"/>
  <c r="B34" i="4"/>
  <c r="I34" i="4"/>
  <c r="F34" i="4"/>
  <c r="J34" i="4"/>
  <c r="K34" i="4"/>
  <c r="L34" i="4"/>
  <c r="H34" i="4"/>
  <c r="M34" i="4"/>
  <c r="G34" i="4"/>
  <c r="A35" i="4"/>
  <c r="B35" i="4"/>
  <c r="I35" i="4"/>
  <c r="C35" i="4"/>
  <c r="J35" i="4"/>
  <c r="K35" i="4"/>
  <c r="L35" i="4"/>
  <c r="H35" i="4"/>
  <c r="F35" i="4"/>
  <c r="M35" i="4"/>
  <c r="G35" i="4"/>
  <c r="A36" i="4"/>
  <c r="I36" i="4"/>
  <c r="J36" i="4"/>
  <c r="F36" i="4"/>
  <c r="K36" i="4"/>
  <c r="L36" i="4"/>
  <c r="H36" i="4"/>
  <c r="M36" i="4"/>
  <c r="G36" i="4"/>
  <c r="A37" i="4"/>
  <c r="B37" i="4"/>
  <c r="I37" i="4"/>
  <c r="J37" i="4"/>
  <c r="K37" i="4"/>
  <c r="H37" i="4"/>
  <c r="L37" i="4"/>
  <c r="M37" i="4"/>
  <c r="G37" i="4"/>
  <c r="A38" i="4"/>
  <c r="B38" i="4"/>
  <c r="I38" i="4"/>
  <c r="J38" i="4"/>
  <c r="K38" i="4"/>
  <c r="L38" i="4"/>
  <c r="M38" i="4"/>
  <c r="G38" i="4"/>
  <c r="A39" i="4"/>
  <c r="B39" i="4"/>
  <c r="I39" i="4"/>
  <c r="J39" i="4"/>
  <c r="K39" i="4"/>
  <c r="L39" i="4"/>
  <c r="M39" i="4"/>
  <c r="G39" i="4"/>
  <c r="A40" i="4"/>
  <c r="I40" i="4"/>
  <c r="S40" i="4"/>
  <c r="F40" i="4"/>
  <c r="J40" i="4"/>
  <c r="K40" i="4"/>
  <c r="L40" i="4"/>
  <c r="H40" i="4"/>
  <c r="E40" i="4"/>
  <c r="M40" i="4"/>
  <c r="G40" i="4"/>
  <c r="A41" i="4"/>
  <c r="B41" i="4"/>
  <c r="I41" i="4"/>
  <c r="J41" i="4"/>
  <c r="K41" i="4"/>
  <c r="L41" i="4"/>
  <c r="M41" i="4"/>
  <c r="G41" i="4"/>
  <c r="E35" i="4"/>
  <c r="C40" i="4"/>
  <c r="B37" i="5"/>
  <c r="B36" i="4"/>
  <c r="B33" i="5"/>
  <c r="B32" i="4"/>
  <c r="B25" i="5"/>
  <c r="B24" i="4"/>
  <c r="B20" i="4"/>
  <c r="B17" i="5"/>
  <c r="B5" i="5"/>
  <c r="F28" i="4"/>
  <c r="E28" i="4"/>
  <c r="H18" i="4"/>
  <c r="H39" i="4"/>
  <c r="S35" i="4"/>
  <c r="F29" i="4"/>
  <c r="B11" i="4"/>
  <c r="B41" i="5"/>
  <c r="B40" i="4"/>
  <c r="B29" i="5"/>
  <c r="B28" i="4"/>
  <c r="F27" i="4"/>
  <c r="E27" i="4"/>
  <c r="B31" i="4"/>
  <c r="H30" i="4"/>
  <c r="C24" i="4"/>
  <c r="C23" i="4"/>
  <c r="S23" i="4"/>
  <c r="H20" i="4"/>
  <c r="H19" i="4"/>
  <c r="C16" i="4"/>
  <c r="S16" i="4"/>
  <c r="C15" i="4"/>
  <c r="S15" i="4"/>
  <c r="F14" i="4"/>
  <c r="H14" i="4"/>
  <c r="E14" i="4"/>
  <c r="S14" i="4"/>
  <c r="H13" i="4"/>
  <c r="F13" i="4"/>
  <c r="E13" i="4"/>
  <c r="H12" i="4"/>
  <c r="S12" i="4"/>
  <c r="S11" i="4"/>
  <c r="C10" i="4"/>
  <c r="S10" i="4"/>
  <c r="H9" i="4"/>
  <c r="F9" i="4"/>
  <c r="H8" i="4"/>
  <c r="F8" i="4"/>
  <c r="C8" i="4"/>
  <c r="C7" i="4"/>
  <c r="F6" i="4"/>
  <c r="H5" i="4"/>
  <c r="F5" i="4"/>
  <c r="E5" i="4"/>
  <c r="H4" i="4"/>
  <c r="F4" i="4"/>
  <c r="B7" i="4"/>
  <c r="E12" i="4"/>
  <c r="E8" i="4"/>
  <c r="B19" i="4"/>
  <c r="B18" i="5"/>
  <c r="B15" i="4"/>
  <c r="B14" i="4"/>
  <c r="B13" i="4"/>
  <c r="B12" i="4"/>
  <c r="B5" i="4"/>
  <c r="B9" i="4"/>
  <c r="B8" i="4"/>
  <c r="H38" i="4"/>
  <c r="F38" i="4"/>
  <c r="C38" i="4"/>
  <c r="S38" i="4"/>
  <c r="E29" i="4"/>
  <c r="F17" i="4"/>
  <c r="E17" i="4"/>
  <c r="E4" i="4"/>
  <c r="F25" i="4"/>
  <c r="E25" i="4"/>
  <c r="F21" i="4"/>
  <c r="E21" i="4"/>
  <c r="C20" i="4"/>
  <c r="S20" i="4"/>
  <c r="C3" i="4"/>
  <c r="S3" i="4"/>
  <c r="S37" i="4"/>
  <c r="C37" i="4"/>
  <c r="E36" i="4"/>
  <c r="E34" i="4"/>
  <c r="F32" i="4"/>
  <c r="E32" i="4"/>
  <c r="C32" i="4"/>
  <c r="S32" i="4"/>
  <c r="C29" i="4"/>
  <c r="S29" i="4"/>
  <c r="C22" i="4"/>
  <c r="S22" i="4"/>
  <c r="C18" i="4"/>
  <c r="S18" i="4"/>
  <c r="F15" i="4"/>
  <c r="E15" i="4"/>
  <c r="E7" i="4"/>
  <c r="E6" i="4"/>
  <c r="C4" i="4"/>
  <c r="S4" i="4"/>
  <c r="H33" i="4"/>
  <c r="F33" i="4"/>
  <c r="C33" i="4"/>
  <c r="S33" i="4"/>
  <c r="C5" i="4"/>
  <c r="S5" i="4"/>
  <c r="E9" i="4"/>
  <c r="C41" i="4"/>
  <c r="S41" i="4"/>
  <c r="C30" i="4"/>
  <c r="S30" i="4"/>
  <c r="F30" i="4"/>
  <c r="C26" i="4"/>
  <c r="S26" i="4"/>
  <c r="F26" i="4"/>
  <c r="E26" i="4"/>
  <c r="F11" i="4"/>
  <c r="E11" i="4"/>
  <c r="C17" i="4"/>
  <c r="S17" i="4"/>
  <c r="E30" i="4"/>
  <c r="F39" i="4"/>
  <c r="E39" i="4"/>
  <c r="C36" i="4"/>
  <c r="S36" i="4"/>
  <c r="F3" i="4"/>
  <c r="E3" i="4"/>
  <c r="S7" i="4"/>
  <c r="F37" i="4"/>
  <c r="E37" i="4"/>
  <c r="S31" i="4"/>
  <c r="F24" i="4"/>
  <c r="E24" i="4"/>
  <c r="E23" i="4"/>
  <c r="C19" i="4"/>
  <c r="S19" i="4"/>
  <c r="F19" i="4"/>
  <c r="E19" i="4"/>
  <c r="E16" i="4"/>
  <c r="C13" i="4"/>
  <c r="S13" i="4"/>
  <c r="S8" i="4"/>
  <c r="C2" i="4"/>
  <c r="S2" i="4"/>
  <c r="C9" i="4"/>
  <c r="S9" i="4"/>
  <c r="F20" i="4"/>
  <c r="E20" i="4"/>
  <c r="S21" i="4"/>
  <c r="S24" i="4"/>
  <c r="C39" i="4"/>
  <c r="C25" i="4"/>
  <c r="C34" i="4"/>
  <c r="S34" i="4"/>
  <c r="F41" i="4"/>
  <c r="H41" i="4"/>
  <c r="F22" i="4"/>
  <c r="E22" i="4"/>
  <c r="F18" i="4"/>
  <c r="E18" i="4"/>
  <c r="B3" i="4"/>
  <c r="S39" i="4"/>
  <c r="S25" i="4"/>
  <c r="E33" i="4"/>
  <c r="E41" i="4"/>
  <c r="E38" i="4"/>
</calcChain>
</file>

<file path=xl/sharedStrings.xml><?xml version="1.0" encoding="utf-8"?>
<sst xmlns="http://schemas.openxmlformats.org/spreadsheetml/2006/main" count="166" uniqueCount="61">
  <si>
    <t>Klausimyno pavadinimas</t>
  </si>
  <si>
    <r>
      <t xml:space="preserve">Nurodymai, kaip sukurti savo grįžtamojo ryšio klausimyną
</t>
    </r>
    <r>
      <rPr>
        <sz val="10"/>
        <rFont val="Arial"/>
        <family val="2"/>
      </rPr>
      <t xml:space="preserve">Čia galite pritaikyti klausimyną savo reikmėms: keisti, tikslinti, ištrinti ar pridėti naujų klausimų. Pakeisti klausimai automatiškai bus perkelti į Įvesties ir Įvertinimo lenteles. 
</t>
    </r>
    <r>
      <rPr>
        <b/>
        <sz val="10"/>
        <color indexed="12"/>
        <rFont val="Arial"/>
        <family val="2"/>
      </rPr>
      <t xml:space="preserve">Nurodymai, kaip nukopijuoti kalusimus ir jau egzistuojančių IQES klausimynų
</t>
    </r>
    <r>
      <rPr>
        <sz val="10"/>
        <rFont val="Arial"/>
        <family val="2"/>
      </rPr>
      <t xml:space="preserve">
Atkreipkite dėmesį, kad prieš įklijuodami kalusimą, turite du kartus spragtelėti į laukelį ir įklijuoti arba tik pažymėti, kad po to įklijuotumėte klausimą į viršuje esantį laukelį.</t>
    </r>
  </si>
  <si>
    <t>Kreipimosi tekstas</t>
  </si>
  <si>
    <t>Visiškai nesutinku</t>
  </si>
  <si>
    <t>Ko gero nesutinku</t>
  </si>
  <si>
    <t>Ko gero sutinku</t>
  </si>
  <si>
    <t>Nėra duomenų</t>
  </si>
  <si>
    <t>Visiškai sutinku</t>
  </si>
  <si>
    <t>Instrumento Nr. ...</t>
  </si>
  <si>
    <t>Įvertinimo lentelė</t>
  </si>
  <si>
    <t xml:space="preserve">Kaip įvertinti?
</t>
  </si>
  <si>
    <r>
      <t xml:space="preserve">1. </t>
    </r>
    <r>
      <rPr>
        <sz val="10"/>
        <rFont val="Arial"/>
        <family val="2"/>
      </rPr>
      <t>Įvesti pateiktus atsakymus galite dviem būdais:</t>
    </r>
  </si>
  <si>
    <t xml:space="preserve">a) Naudokite lentelę "Įvestis (atskiri klausimynai)“, norėdami atskirai įvesti atsakymus iš kiekvieno klausimyno: 
Įveskite respondentų atsakymus į tam numatytas horizontalias sunumeruotas skiltis: 1 = visiškai nesutinku, 2 = ko gero, nesutinku, 3 = ko gero, sutinku, 4 = visiškai sutinku, 0 = nėra duomenų.
</t>
  </si>
  <si>
    <t>b) Naudokite lentelę "Įvestis (suskaičiuota)", jei iš anksto suskaičiavote pateiktus atsakymus į atskirus klausimus ir įveskite pateiktų atsakymų skaičių tiesiai į tam skirtą laukelį.</t>
  </si>
  <si>
    <r>
      <t xml:space="preserve">
2.</t>
    </r>
    <r>
      <rPr>
        <sz val="10"/>
        <rFont val="Arial"/>
        <family val="2"/>
      </rPr>
      <t xml:space="preserve"> Tolesni veiksmai bus atlikti automatiškai.</t>
    </r>
  </si>
  <si>
    <t xml:space="preserve">Nuspausdami lentelę „Rezultatai“, pamatysite įverinimą. Norėdami atsispausdinti įvertinimą, nuspauskite tam skirtą mygtuką lentelėje „Įvertinimas“ .
</t>
  </si>
  <si>
    <t xml:space="preserve">Nurodymai dėl įvertinimo
</t>
  </si>
  <si>
    <t xml:space="preserve">Lentelėje „Rezultatai“ rodomos tokios statistinės vertės:
</t>
  </si>
  <si>
    <r>
      <t xml:space="preserve">Vidurkis </t>
    </r>
    <r>
      <rPr>
        <sz val="10"/>
        <rFont val="Arial"/>
        <family val="2"/>
      </rPr>
      <t xml:space="preserve">(t. y. visų pateiktų atsakymų vidutinė vertė, pavaizduota linijine diagrama),
</t>
    </r>
  </si>
  <si>
    <r>
      <t xml:space="preserve">Atsakymų pasiskirstymas </t>
    </r>
    <r>
      <rPr>
        <sz val="10"/>
        <rFont val="Arial"/>
        <family val="2"/>
      </rPr>
      <t xml:space="preserve"> (išreikštas skaičiais, pavaizduotais stulpelinėje diagramoje:
1 = visiškai nesutinku, 2 = ko gero nesutinku, 3 = ko gero sutinku, 4 = visiškai sutinku, 5 = nėra duomenų) 
</t>
    </r>
  </si>
  <si>
    <r>
      <t xml:space="preserve">Teigiamų vertinimų procentinė dalis 
</t>
    </r>
    <r>
      <rPr>
        <sz val="10"/>
        <rFont val="Arial"/>
        <family val="2"/>
      </rPr>
      <t xml:space="preserve">(Asmenų, pasirinkusių dvieną iš dviejų teigiamų vertinimų (t. y. 3 arba 4) dalis, išreikšta procentais
</t>
    </r>
  </si>
  <si>
    <r>
      <t>Pateiktų atsakymų skaičius</t>
    </r>
    <r>
      <rPr>
        <sz val="10"/>
        <rFont val="Arial"/>
        <family val="2"/>
      </rPr>
      <t xml:space="preserve"> (PA) ir
</t>
    </r>
  </si>
  <si>
    <r>
      <t>pasirinkusių variantą „Nėra duomenų“ skaičius</t>
    </r>
    <r>
      <rPr>
        <sz val="10"/>
        <rFont val="Arial"/>
        <family val="2"/>
      </rPr>
      <t xml:space="preserve"> (ND).
</t>
    </r>
  </si>
  <si>
    <t>Naudokitės šia lentele, norėdami įvesti kiekvieno apklausos dalyvio pateiktus atsakymus atskirai. Jeigu pateiktus atsakymus jau suskaičiavote, nepildykite šio lapo ir naudokitės lentele „Įvestis (suskaičiuota)“.</t>
  </si>
  <si>
    <t>Apklausos dalyvių atsakymai (Dalyvis/Dalyvė Nr. 1 - 254)</t>
  </si>
  <si>
    <t xml:space="preserve">
Nr.</t>
  </si>
  <si>
    <t>Klausimai</t>
  </si>
  <si>
    <t>Nr.</t>
  </si>
  <si>
    <t>Vidurkis</t>
  </si>
  <si>
    <t>Atsakymų pasiskirstymas</t>
  </si>
  <si>
    <t>% (3-4)</t>
  </si>
  <si>
    <t>PA</t>
  </si>
  <si>
    <t>ND</t>
  </si>
  <si>
    <t>N(3,4)</t>
  </si>
  <si>
    <t>kA</t>
  </si>
  <si>
    <t>Streuung</t>
  </si>
  <si>
    <t>Trennlinien</t>
  </si>
  <si>
    <t>k.A.</t>
  </si>
  <si>
    <t xml:space="preserve">Čia galite įvesti jau suskaičiuotas pateiktų atsakymų sumas. Atkreipkite dėmesį, kad šiuo atveju lentelė „Įvestis (atskiri klausimynai)“ turi likti neužpidyta. Negalima užpildyti abiejų lentelių vienu metu. </t>
  </si>
  <si>
    <t>Pateiktų atsakymų skaičius pagal galimus atsakymų variantus</t>
  </si>
  <si>
    <t>Tėvų apklausa - 
Mokymo ir mokymosi kokybė ir diferencijavimas</t>
  </si>
  <si>
    <t>5 žemiausios vertės</t>
  </si>
  <si>
    <t>2. Per paskutinius du mėnesius mokykloje iš mano vaiko nebuvo juokiamasi, šaipomasi, tyčiojamasi. (Klausimas su variantais (vienas galimas pasirinkimas))</t>
  </si>
  <si>
    <t>9. Mano vaikas jaučiasi saugiai visoje mokykloje: klasėje, koridoriuose, kieme, valgykloje, tualetuose. (Klausimas su variantais (vienas galimas pasirinkimas))</t>
  </si>
  <si>
    <t>10. Jeigu mokiniai yra fiziškai arba dvasiškai skriaudžiami, mokykla imasi veiksmų, kad užkirstų tam kelią. (Klausimas su variantais (vienas galimas pasirinkimas))</t>
  </si>
  <si>
    <t>25. Tėvų išsakytos nuomonės, kritika ir pasiūlymai yra aptariami ir įgyvendinami.  (Klausimas su variantais (vienas galimas pasirinkimas))</t>
  </si>
  <si>
    <t>30. Mokykla organizuoja tėvams šviečiamuosius užsiėmimus įvairiomis vaikų ugdymo temomis.  (Klausimas su variantais (vienas galimas pasirinkimas))</t>
  </si>
  <si>
    <t>5 aukščiausios vertės</t>
  </si>
  <si>
    <t>1. Mokykloje atsižvelgiama į mano vaiko savitumą (gabumus, polinkius) jį ugdant ir mokantl. (Klausimas su variantais (vienas galimas pasirinkimas))</t>
  </si>
  <si>
    <t>2. Mokykloje mokytojai vaikus moko bendradarbiauti, padėti vienas, kitam. (Klausimas su variantais (vienas galimas pasirinkimas))</t>
  </si>
  <si>
    <t>3.  Mokytojai padeda vaikams suprasti mokymosi svarbą gyvenime. (Klausimas su variantais (vienas galimas pasirinkimas))</t>
  </si>
  <si>
    <t>4. Mokykloje mano vaikas sino apie tolimesnio mokymosi ir karjeros galimybes. (Klausimas su variantais (vienas galimas pasirinkimas))</t>
  </si>
  <si>
    <t>5. Į mokyklą mano vaikas eina noriai. (Klausimas su variantais (vienas galimas pasirinkimas))</t>
  </si>
  <si>
    <t>6.  Per paskutinius 2 mėnesius mano vaikas iš kitų mokinių nesijuokė, nesišaipė. (Klausimas su variantais (vienas galimas pasirinkimas))</t>
  </si>
  <si>
    <t>7. Per paskutinius 2 mėnesius iš mano vaiko mokykloje niekas nesijuokė, nesišaipė. (Klausimas su variantais (vienas galimas pasirinkimas))</t>
  </si>
  <si>
    <t>8. Mokykla skatina mokinius būti aktyviais mokyklos gyvenimo kūrėjais. (Klausimas su variantais (vienas galimas pasirinkimas))</t>
  </si>
  <si>
    <t>9. Mokykloje organizuojama socialinė ir visuomeninė veikla vaikams yra įdomi ir prasminga. (Klausimas su variantais (vienas galimas pasirinkimas))</t>
  </si>
  <si>
    <t>10. Į mano vaiko klaidas per pamokas yra žiūrima kaip į mokymosi galimybę. (Klausimas su variantais (vienas galimas pasirinkimas))</t>
  </si>
  <si>
    <t>11. Mano vaikas per pamoką gali pasirinkti užduotis pagal savo gebėjimus. (Klausimas su variantais (vienas galimas pasirinkimas))</t>
  </si>
  <si>
    <t>12. Aš esu įtraukiamas į vaiko mokymosi sėkmių aptarimus mokykloje. (Klausimas su variantais (vienas galimas pasirinkimas))</t>
  </si>
  <si>
    <t>13. Mokykloje mano vaikas mokomas planuoti savo mokymąsi. (Klausimas su variantais (vienas galimas pasirinkimas))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</si>
</sst>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 %"/>
    <numFmt numFmtId="165" formatCode="0.0\ %"/>
    <numFmt numFmtId="166" formatCode="0.00\ %"/>
  </numFmts>
  <fonts count="19" x14ac:knownFonts="1">
    <font>
      <sz val="10"/>
      <name val="Arial"/>
      <family val="2"/>
    </font>
    <font>
      <b/>
      <sz val="18"/>
      <name val="Arial"/>
      <family val="2"/>
    </font>
    <font>
      <b/>
      <sz val="10"/>
      <color indexed="12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0"/>
      <color indexed="63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9966"/>
        <bgColor indexed="64"/>
      </patternFill>
    </fill>
    <fill>
      <patternFill patternType="solid">
        <fgColor rgb="FFFF9966"/>
        <bgColor indexed="26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indexed="26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4" fillId="0" borderId="0" applyFill="0" applyBorder="0" applyAlignment="0" applyProtection="0"/>
    <xf numFmtId="0" fontId="14" fillId="0" borderId="0"/>
    <xf numFmtId="0" fontId="14" fillId="0" borderId="0"/>
  </cellStyleXfs>
  <cellXfs count="11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3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 indent="1"/>
    </xf>
    <xf numFmtId="0" fontId="0" fillId="0" borderId="0" xfId="0" applyFont="1" applyBorder="1" applyAlignment="1">
      <alignment horizontal="left" vertical="top" wrapText="1" indent="2"/>
    </xf>
    <xf numFmtId="0" fontId="5" fillId="0" borderId="0" xfId="0" applyFont="1" applyBorder="1" applyAlignment="1">
      <alignment horizontal="left" vertical="top" wrapText="1" indent="1"/>
    </xf>
    <xf numFmtId="0" fontId="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Protection="1"/>
    <xf numFmtId="0" fontId="0" fillId="0" borderId="0" xfId="0" applyFont="1" applyAlignment="1">
      <alignment vertical="center"/>
    </xf>
    <xf numFmtId="0" fontId="0" fillId="0" borderId="1" xfId="0" applyFont="1" applyFill="1" applyBorder="1"/>
    <xf numFmtId="0" fontId="5" fillId="0" borderId="5" xfId="0" applyFont="1" applyFill="1" applyBorder="1" applyAlignment="1" applyProtection="1">
      <alignment horizontal="left" vertical="center" wrapText="1" indent="1"/>
    </xf>
    <xf numFmtId="0" fontId="5" fillId="0" borderId="1" xfId="0" applyFont="1" applyFill="1" applyBorder="1" applyAlignment="1">
      <alignment wrapText="1"/>
    </xf>
    <xf numFmtId="0" fontId="5" fillId="0" borderId="6" xfId="0" applyFont="1" applyFill="1" applyBorder="1" applyProtection="1"/>
    <xf numFmtId="0" fontId="5" fillId="0" borderId="1" xfId="0" applyFont="1" applyFill="1" applyBorder="1" applyAlignment="1" applyProtection="1">
      <alignment horizont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 applyProtection="1">
      <alignment wrapText="1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1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/>
    <xf numFmtId="0" fontId="5" fillId="0" borderId="4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1" fillId="0" borderId="0" xfId="0" applyFont="1" applyBorder="1" applyAlignment="1" applyProtection="1"/>
    <xf numFmtId="0" fontId="10" fillId="0" borderId="0" xfId="0" applyFont="1" applyAlignment="1" applyProtection="1"/>
    <xf numFmtId="0" fontId="10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</xf>
    <xf numFmtId="2" fontId="10" fillId="2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164" fontId="0" fillId="0" borderId="4" xfId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10" fillId="0" borderId="0" xfId="0" applyNumberFormat="1" applyFont="1" applyBorder="1" applyAlignment="1" applyProtection="1">
      <alignment vertical="center"/>
    </xf>
    <xf numFmtId="0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0" fillId="0" borderId="4" xfId="0" applyFont="1" applyFill="1" applyBorder="1"/>
    <xf numFmtId="0" fontId="13" fillId="0" borderId="1" xfId="0" applyFont="1" applyFill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Fill="1" applyBorder="1" applyAlignment="1"/>
    <xf numFmtId="0" fontId="15" fillId="0" borderId="0" xfId="0" applyFont="1"/>
    <xf numFmtId="0" fontId="15" fillId="0" borderId="0" xfId="0" applyFont="1" applyBorder="1"/>
    <xf numFmtId="164" fontId="15" fillId="0" borderId="0" xfId="1" applyFont="1" applyFill="1" applyBorder="1" applyAlignment="1" applyProtection="1">
      <alignment horizontal="left" vertical="center" wrapText="1"/>
    </xf>
    <xf numFmtId="165" fontId="16" fillId="0" borderId="0" xfId="1" applyNumberFormat="1" applyFont="1" applyBorder="1"/>
    <xf numFmtId="164" fontId="15" fillId="0" borderId="0" xfId="1" applyFont="1" applyFill="1" applyBorder="1" applyAlignment="1" applyProtection="1">
      <alignment horizontal="left" vertical="center"/>
    </xf>
    <xf numFmtId="0" fontId="17" fillId="0" borderId="15" xfId="0" applyFont="1" applyBorder="1" applyAlignment="1">
      <alignment horizontal="center" vertical="center"/>
    </xf>
    <xf numFmtId="166" fontId="0" fillId="0" borderId="4" xfId="1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left" vertical="center" wrapText="1"/>
    </xf>
    <xf numFmtId="2" fontId="10" fillId="4" borderId="1" xfId="0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center" vertical="center"/>
    </xf>
    <xf numFmtId="0" fontId="0" fillId="5" borderId="7" xfId="0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vertical="center"/>
    </xf>
    <xf numFmtId="0" fontId="0" fillId="5" borderId="1" xfId="0" applyNumberFormat="1" applyFont="1" applyFill="1" applyBorder="1" applyAlignment="1" applyProtection="1">
      <alignment horizontal="center" vertical="center"/>
    </xf>
    <xf numFmtId="166" fontId="18" fillId="5" borderId="4" xfId="1" applyNumberFormat="1" applyFont="1" applyFill="1" applyBorder="1" applyAlignment="1" applyProtection="1">
      <alignment horizontal="center" vertical="center"/>
    </xf>
    <xf numFmtId="166" fontId="18" fillId="3" borderId="4" xfId="1" applyNumberFormat="1" applyFont="1" applyFill="1" applyBorder="1" applyAlignment="1" applyProtection="1">
      <alignment horizontal="center" vertical="center"/>
    </xf>
    <xf numFmtId="166" fontId="16" fillId="3" borderId="14" xfId="1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left" vertical="center" wrapText="1"/>
    </xf>
    <xf numFmtId="166" fontId="16" fillId="5" borderId="4" xfId="1" applyNumberFormat="1" applyFont="1" applyFill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vertical="center" wrapText="1"/>
      <protection locked="0"/>
    </xf>
    <xf numFmtId="0" fontId="15" fillId="0" borderId="17" xfId="0" applyFont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vertical="center" wrapText="1"/>
      <protection locked="0"/>
    </xf>
    <xf numFmtId="0" fontId="15" fillId="0" borderId="19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wrapText="1"/>
    </xf>
    <xf numFmtId="0" fontId="0" fillId="0" borderId="0" xfId="0" applyBorder="1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 indent="1" readingOrder="1"/>
    </xf>
    <xf numFmtId="0" fontId="0" fillId="0" borderId="0" xfId="0" applyBorder="1" applyAlignment="1" applyProtection="1">
      <alignment horizontal="center" wrapText="1" shrinkToFi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center"/>
    </xf>
    <xf numFmtId="0" fontId="0" fillId="0" borderId="0" xfId="0" applyFont="1" applyBorder="1" applyAlignment="1">
      <alignment horizontal="left" vertical="top" wrapText="1" indent="1"/>
    </xf>
    <xf numFmtId="0" fontId="5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/>
    <xf numFmtId="0" fontId="12" fillId="0" borderId="13" xfId="0" applyFont="1" applyFill="1" applyBorder="1" applyAlignment="1" applyProtection="1">
      <alignment horizontal="center" wrapText="1"/>
    </xf>
    <xf numFmtId="0" fontId="17" fillId="0" borderId="15" xfId="0" applyFont="1" applyBorder="1" applyAlignment="1">
      <alignment horizontal="center" vertical="center"/>
    </xf>
  </cellXfs>
  <cellStyles count="4">
    <cellStyle name="Įprastas" xfId="0" builtinId="0"/>
    <cellStyle name="Procentai" xfId="1" builtinId="5"/>
    <cellStyle name="Standard 2" xfId="2"/>
    <cellStyle name="Standard 2 2" xfId="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66"/>
      <color rgb="FF99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6198382735098"/>
          <c:y val="0.51111388408140235"/>
          <c:w val="0.8018009200352354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Rezultatai!$N$2:$Q$2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Rezultatai!$I$2:$L$2</c:f>
              <c:numCache>
                <c:formatCode>General</c:formatCode>
                <c:ptCount val="4"/>
                <c:pt idx="0">
                  <c:v>11</c:v>
                </c:pt>
                <c:pt idx="1">
                  <c:v>6</c:v>
                </c:pt>
                <c:pt idx="2">
                  <c:v>41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64896"/>
        <c:axId val="89695360"/>
      </c:barChart>
      <c:catAx>
        <c:axId val="896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89695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695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66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Rezultatai!$N$14:$Q$14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Rezultatai!$I$14:$L$14</c:f>
              <c:numCache>
                <c:formatCode>General</c:formatCode>
                <c:ptCount val="4"/>
                <c:pt idx="0">
                  <c:v>9</c:v>
                </c:pt>
                <c:pt idx="1">
                  <c:v>21</c:v>
                </c:pt>
                <c:pt idx="2">
                  <c:v>35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63936"/>
        <c:axId val="101465472"/>
      </c:barChart>
      <c:catAx>
        <c:axId val="101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1465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465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46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Rezultatai!$N$23:$Q$23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Rezultatai!$I$23:$L$23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9648"/>
        <c:axId val="138801920"/>
      </c:barChart>
      <c:catAx>
        <c:axId val="1387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8801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801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779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Rezultatai!$N$24:$Q$24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Rezultatai!$I$24:$L$24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38400"/>
        <c:axId val="138839936"/>
      </c:barChart>
      <c:catAx>
        <c:axId val="1388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8839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839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838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Rezultatai!$N$25:$Q$25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Rezultatai!$I$25:$L$25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60032"/>
        <c:axId val="138861568"/>
      </c:barChart>
      <c:catAx>
        <c:axId val="1388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88615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861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860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Rezultatai!$N$26:$Q$26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Rezultatai!$I$26:$L$26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71776"/>
        <c:axId val="138977664"/>
      </c:barChart>
      <c:catAx>
        <c:axId val="1389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89776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977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97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Rezultatai!$N$27:$Q$27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Rezultatai!$I$27:$L$27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76288"/>
        <c:axId val="139277824"/>
      </c:barChart>
      <c:catAx>
        <c:axId val="1392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277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277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276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Rezultatai!$N$28:$Q$28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Rezultatai!$I$28:$L$28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97920"/>
        <c:axId val="139299456"/>
      </c:barChart>
      <c:catAx>
        <c:axId val="1392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299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299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297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Rezultatai!$N$29:$Q$29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Rezultatai!$I$29:$L$29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27744"/>
        <c:axId val="139001856"/>
      </c:barChart>
      <c:catAx>
        <c:axId val="1393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001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001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32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Rezultatai!$N$30:$Q$30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Rezultatai!$I$30:$L$30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13504"/>
        <c:axId val="139035776"/>
      </c:barChart>
      <c:catAx>
        <c:axId val="1390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0357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035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01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Rezultatai!$N$31:$Q$31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Rezultatai!$I$31:$L$31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64064"/>
        <c:axId val="139065600"/>
      </c:barChart>
      <c:catAx>
        <c:axId val="1390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0656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065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064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Rezultatai!$N$32:$Q$32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Rezultatai!$I$32:$L$32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55328"/>
        <c:axId val="139156864"/>
      </c:barChart>
      <c:catAx>
        <c:axId val="1391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1568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156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155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Rezultatai!$N$15:$Q$15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Rezultatai!$I$15:$L$15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06048"/>
        <c:axId val="101507840"/>
      </c:barChart>
      <c:catAx>
        <c:axId val="1015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1507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50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50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Rezultatai!$N$33:$Q$33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Rezultatai!$I$33:$L$33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97440"/>
        <c:axId val="139199232"/>
      </c:barChart>
      <c:catAx>
        <c:axId val="1391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1992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199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19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Rezultatai!$N$9:$Q$9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Rezultatai!$I$9:$L$9</c:f>
              <c:numCache>
                <c:formatCode>General</c:formatCode>
                <c:ptCount val="4"/>
                <c:pt idx="0">
                  <c:v>8</c:v>
                </c:pt>
                <c:pt idx="1">
                  <c:v>4</c:v>
                </c:pt>
                <c:pt idx="2">
                  <c:v>37</c:v>
                </c:pt>
                <c:pt idx="3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43904"/>
        <c:axId val="139245440"/>
      </c:barChart>
      <c:catAx>
        <c:axId val="1392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245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245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243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29255163428913"/>
          <c:y val="0.48935788918699208"/>
          <c:w val="0.80531234437335053"/>
          <c:h val="0.191487869681866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Rezultatai!$N$10:$Q$10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Rezultatai!$I$10:$L$10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45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57344"/>
        <c:axId val="139258880"/>
      </c:barChart>
      <c:catAx>
        <c:axId val="1392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258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258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25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Rezultatai!$N$3:$Q$3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Rezultatai!$I$3:$L$3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31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64992"/>
        <c:axId val="139370880"/>
      </c:barChart>
      <c:catAx>
        <c:axId val="1393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9370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37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36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428687685874"/>
          <c:y val="0.42222451293681063"/>
          <c:w val="0.77450887701430737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</c:f>
              <c:numCache>
                <c:formatCode>0.00</c:formatCode>
                <c:ptCount val="1"/>
                <c:pt idx="0">
                  <c:v>2.9249999999999998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792768"/>
        <c:axId val="139794304"/>
      </c:barChart>
      <c:catAx>
        <c:axId val="139792768"/>
        <c:scaling>
          <c:orientation val="minMax"/>
        </c:scaling>
        <c:delete val="1"/>
        <c:axPos val="l"/>
        <c:majorTickMark val="out"/>
        <c:minorTickMark val="none"/>
        <c:tickLblPos val="nextTo"/>
        <c:crossAx val="139794304"/>
        <c:crossesAt val="0"/>
        <c:auto val="1"/>
        <c:lblAlgn val="ctr"/>
        <c:lblOffset val="100"/>
        <c:noMultiLvlLbl val="0"/>
      </c:catAx>
      <c:valAx>
        <c:axId val="13979430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79276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</c:f>
              <c:numCache>
                <c:formatCode>0.00</c:formatCode>
                <c:ptCount val="1"/>
                <c:pt idx="0">
                  <c:v>3.3624999999999998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814784"/>
        <c:axId val="139816320"/>
      </c:barChart>
      <c:catAx>
        <c:axId val="139814784"/>
        <c:scaling>
          <c:orientation val="minMax"/>
        </c:scaling>
        <c:delete val="1"/>
        <c:axPos val="l"/>
        <c:majorTickMark val="out"/>
        <c:minorTickMark val="none"/>
        <c:tickLblPos val="nextTo"/>
        <c:crossAx val="139816320"/>
        <c:crossesAt val="0"/>
        <c:auto val="1"/>
        <c:lblAlgn val="ctr"/>
        <c:lblOffset val="100"/>
        <c:noMultiLvlLbl val="0"/>
      </c:catAx>
      <c:valAx>
        <c:axId val="13981632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81478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Rezultatai!$C$4</c:f>
              <c:numCache>
                <c:formatCode>0.00</c:formatCode>
                <c:ptCount val="1"/>
                <c:pt idx="0">
                  <c:v>3.2098765432098766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836800"/>
        <c:axId val="139539584"/>
      </c:barChart>
      <c:catAx>
        <c:axId val="139836800"/>
        <c:scaling>
          <c:orientation val="minMax"/>
        </c:scaling>
        <c:delete val="1"/>
        <c:axPos val="l"/>
        <c:majorTickMark val="out"/>
        <c:minorTickMark val="none"/>
        <c:tickLblPos val="nextTo"/>
        <c:crossAx val="139539584"/>
        <c:crossesAt val="0"/>
        <c:auto val="1"/>
        <c:lblAlgn val="ctr"/>
        <c:lblOffset val="100"/>
        <c:noMultiLvlLbl val="0"/>
      </c:catAx>
      <c:valAx>
        <c:axId val="13953958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83680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Rezultatai!$C$5</c:f>
              <c:numCache>
                <c:formatCode>0.00</c:formatCode>
                <c:ptCount val="1"/>
                <c:pt idx="0">
                  <c:v>2.9189189189189189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572352"/>
        <c:axId val="139573888"/>
      </c:barChart>
      <c:catAx>
        <c:axId val="139572352"/>
        <c:scaling>
          <c:orientation val="minMax"/>
        </c:scaling>
        <c:delete val="1"/>
        <c:axPos val="l"/>
        <c:majorTickMark val="out"/>
        <c:minorTickMark val="none"/>
        <c:tickLblPos val="nextTo"/>
        <c:crossAx val="139573888"/>
        <c:crossesAt val="0"/>
        <c:auto val="1"/>
        <c:lblAlgn val="ctr"/>
        <c:lblOffset val="100"/>
        <c:noMultiLvlLbl val="0"/>
      </c:catAx>
      <c:valAx>
        <c:axId val="13957388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57235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Rezultatai!$C$6</c:f>
              <c:numCache>
                <c:formatCode>0.00</c:formatCode>
                <c:ptCount val="1"/>
                <c:pt idx="0">
                  <c:v>3.1566265060240966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598848"/>
        <c:axId val="139604736"/>
      </c:barChart>
      <c:catAx>
        <c:axId val="139598848"/>
        <c:scaling>
          <c:orientation val="minMax"/>
        </c:scaling>
        <c:delete val="1"/>
        <c:axPos val="l"/>
        <c:majorTickMark val="out"/>
        <c:minorTickMark val="none"/>
        <c:tickLblPos val="nextTo"/>
        <c:crossAx val="139604736"/>
        <c:crossesAt val="0"/>
        <c:auto val="1"/>
        <c:lblAlgn val="ctr"/>
        <c:lblOffset val="100"/>
        <c:noMultiLvlLbl val="0"/>
      </c:catAx>
      <c:valAx>
        <c:axId val="13960473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59884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Rezultatai!$C$7</c:f>
              <c:numCache>
                <c:formatCode>0.00</c:formatCode>
                <c:ptCount val="1"/>
                <c:pt idx="0">
                  <c:v>3.04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637504"/>
        <c:axId val="139639040"/>
      </c:barChart>
      <c:catAx>
        <c:axId val="139637504"/>
        <c:scaling>
          <c:orientation val="minMax"/>
        </c:scaling>
        <c:delete val="1"/>
        <c:axPos val="l"/>
        <c:majorTickMark val="out"/>
        <c:minorTickMark val="none"/>
        <c:tickLblPos val="nextTo"/>
        <c:crossAx val="139639040"/>
        <c:crossesAt val="0"/>
        <c:auto val="1"/>
        <c:lblAlgn val="ctr"/>
        <c:lblOffset val="100"/>
        <c:noMultiLvlLbl val="0"/>
      </c:catAx>
      <c:valAx>
        <c:axId val="13963904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63750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Rezultatai!$N$16:$Q$16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Rezultatai!$I$16:$L$16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40224"/>
        <c:axId val="101541760"/>
      </c:barChart>
      <c:catAx>
        <c:axId val="1015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154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541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54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Rezultatai!$C$8</c:f>
              <c:numCache>
                <c:formatCode>0.00</c:formatCode>
                <c:ptCount val="1"/>
                <c:pt idx="0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753728"/>
        <c:axId val="139763712"/>
      </c:barChart>
      <c:catAx>
        <c:axId val="139753728"/>
        <c:scaling>
          <c:orientation val="minMax"/>
        </c:scaling>
        <c:delete val="1"/>
        <c:axPos val="l"/>
        <c:majorTickMark val="out"/>
        <c:minorTickMark val="none"/>
        <c:tickLblPos val="nextTo"/>
        <c:crossAx val="139763712"/>
        <c:crossesAt val="0"/>
        <c:auto val="1"/>
        <c:lblAlgn val="ctr"/>
        <c:lblOffset val="100"/>
        <c:noMultiLvlLbl val="0"/>
      </c:catAx>
      <c:valAx>
        <c:axId val="13976371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75372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Rezultatai!$C$9</c:f>
              <c:numCache>
                <c:formatCode>0.00</c:formatCode>
                <c:ptCount val="1"/>
                <c:pt idx="0">
                  <c:v>3.1153846153846154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927552"/>
        <c:axId val="139929088"/>
      </c:barChart>
      <c:catAx>
        <c:axId val="139927552"/>
        <c:scaling>
          <c:orientation val="minMax"/>
        </c:scaling>
        <c:delete val="1"/>
        <c:axPos val="l"/>
        <c:majorTickMark val="out"/>
        <c:minorTickMark val="none"/>
        <c:tickLblPos val="nextTo"/>
        <c:crossAx val="139929088"/>
        <c:crossesAt val="0"/>
        <c:auto val="1"/>
        <c:lblAlgn val="ctr"/>
        <c:lblOffset val="100"/>
        <c:noMultiLvlLbl val="0"/>
      </c:catAx>
      <c:valAx>
        <c:axId val="13992908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92755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Rezultatai!$C$10</c:f>
              <c:numCache>
                <c:formatCode>0.00</c:formatCode>
                <c:ptCount val="1"/>
                <c:pt idx="0">
                  <c:v>3.1585365853658538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945472"/>
        <c:axId val="139947008"/>
      </c:barChart>
      <c:catAx>
        <c:axId val="139945472"/>
        <c:scaling>
          <c:orientation val="minMax"/>
        </c:scaling>
        <c:delete val="1"/>
        <c:axPos val="l"/>
        <c:majorTickMark val="out"/>
        <c:minorTickMark val="none"/>
        <c:tickLblPos val="nextTo"/>
        <c:crossAx val="139947008"/>
        <c:crossesAt val="0"/>
        <c:auto val="1"/>
        <c:lblAlgn val="ctr"/>
        <c:lblOffset val="100"/>
        <c:noMultiLvlLbl val="0"/>
      </c:catAx>
      <c:valAx>
        <c:axId val="13994700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94547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Rezultatai!$C$11</c:f>
              <c:numCache>
                <c:formatCode>0.00</c:formatCode>
                <c:ptCount val="1"/>
                <c:pt idx="0">
                  <c:v>2.9743589743589745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975680"/>
        <c:axId val="139981568"/>
      </c:barChart>
      <c:catAx>
        <c:axId val="139975680"/>
        <c:scaling>
          <c:orientation val="minMax"/>
        </c:scaling>
        <c:delete val="1"/>
        <c:axPos val="l"/>
        <c:majorTickMark val="out"/>
        <c:minorTickMark val="none"/>
        <c:tickLblPos val="nextTo"/>
        <c:crossAx val="139981568"/>
        <c:crossesAt val="0"/>
        <c:auto val="1"/>
        <c:lblAlgn val="ctr"/>
        <c:lblOffset val="100"/>
        <c:noMultiLvlLbl val="0"/>
      </c:catAx>
      <c:valAx>
        <c:axId val="13998156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3997568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Rezultatai!$C$12</c:f>
              <c:numCache>
                <c:formatCode>0.00</c:formatCode>
                <c:ptCount val="1"/>
                <c:pt idx="0">
                  <c:v>2.4266666666666667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010240"/>
        <c:axId val="140011776"/>
      </c:barChart>
      <c:catAx>
        <c:axId val="140010240"/>
        <c:scaling>
          <c:orientation val="minMax"/>
        </c:scaling>
        <c:delete val="1"/>
        <c:axPos val="l"/>
        <c:majorTickMark val="out"/>
        <c:minorTickMark val="none"/>
        <c:tickLblPos val="nextTo"/>
        <c:crossAx val="140011776"/>
        <c:crossesAt val="0"/>
        <c:auto val="1"/>
        <c:lblAlgn val="ctr"/>
        <c:lblOffset val="100"/>
        <c:noMultiLvlLbl val="0"/>
      </c:catAx>
      <c:valAx>
        <c:axId val="14001177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01024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Rezultatai!$C$13</c:f>
              <c:numCache>
                <c:formatCode>0.00</c:formatCode>
                <c:ptCount val="1"/>
                <c:pt idx="0">
                  <c:v>3.25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040448"/>
        <c:axId val="140046336"/>
      </c:barChart>
      <c:catAx>
        <c:axId val="140040448"/>
        <c:scaling>
          <c:orientation val="minMax"/>
        </c:scaling>
        <c:delete val="1"/>
        <c:axPos val="l"/>
        <c:majorTickMark val="out"/>
        <c:minorTickMark val="none"/>
        <c:tickLblPos val="nextTo"/>
        <c:crossAx val="140046336"/>
        <c:crossesAt val="0"/>
        <c:auto val="1"/>
        <c:lblAlgn val="ctr"/>
        <c:lblOffset val="100"/>
        <c:noMultiLvlLbl val="0"/>
      </c:catAx>
      <c:valAx>
        <c:axId val="14004633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04044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Rezultatai!$C$14</c:f>
              <c:numCache>
                <c:formatCode>0.00</c:formatCode>
                <c:ptCount val="1"/>
                <c:pt idx="0">
                  <c:v>2.6835443037974684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148736"/>
        <c:axId val="140150272"/>
      </c:barChart>
      <c:catAx>
        <c:axId val="140148736"/>
        <c:scaling>
          <c:orientation val="minMax"/>
        </c:scaling>
        <c:delete val="1"/>
        <c:axPos val="l"/>
        <c:majorTickMark val="out"/>
        <c:minorTickMark val="none"/>
        <c:tickLblPos val="nextTo"/>
        <c:crossAx val="140150272"/>
        <c:crossesAt val="0"/>
        <c:auto val="1"/>
        <c:lblAlgn val="ctr"/>
        <c:lblOffset val="100"/>
        <c:noMultiLvlLbl val="0"/>
      </c:catAx>
      <c:valAx>
        <c:axId val="14015027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148736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174848"/>
        <c:axId val="140176384"/>
      </c:barChart>
      <c:catAx>
        <c:axId val="140174848"/>
        <c:scaling>
          <c:orientation val="minMax"/>
        </c:scaling>
        <c:delete val="1"/>
        <c:axPos val="l"/>
        <c:majorTickMark val="out"/>
        <c:minorTickMark val="none"/>
        <c:tickLblPos val="nextTo"/>
        <c:crossAx val="140176384"/>
        <c:crossesAt val="0"/>
        <c:auto val="1"/>
        <c:lblAlgn val="ctr"/>
        <c:lblOffset val="100"/>
        <c:noMultiLvlLbl val="0"/>
      </c:catAx>
      <c:valAx>
        <c:axId val="14017638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17484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216960"/>
        <c:axId val="140231040"/>
      </c:barChart>
      <c:catAx>
        <c:axId val="140216960"/>
        <c:scaling>
          <c:orientation val="minMax"/>
        </c:scaling>
        <c:delete val="1"/>
        <c:axPos val="l"/>
        <c:majorTickMark val="out"/>
        <c:minorTickMark val="none"/>
        <c:tickLblPos val="nextTo"/>
        <c:crossAx val="140231040"/>
        <c:crossesAt val="0"/>
        <c:auto val="1"/>
        <c:lblAlgn val="ctr"/>
        <c:lblOffset val="100"/>
        <c:noMultiLvlLbl val="0"/>
      </c:catAx>
      <c:valAx>
        <c:axId val="14023104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21696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263808"/>
        <c:axId val="140265344"/>
      </c:barChart>
      <c:catAx>
        <c:axId val="140263808"/>
        <c:scaling>
          <c:orientation val="minMax"/>
        </c:scaling>
        <c:delete val="1"/>
        <c:axPos val="l"/>
        <c:majorTickMark val="out"/>
        <c:minorTickMark val="none"/>
        <c:tickLblPos val="nextTo"/>
        <c:crossAx val="140265344"/>
        <c:crossesAt val="0"/>
        <c:auto val="1"/>
        <c:lblAlgn val="ctr"/>
        <c:lblOffset val="100"/>
        <c:noMultiLvlLbl val="0"/>
      </c:catAx>
      <c:valAx>
        <c:axId val="14026534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26380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Rezultatai!$N$17:$Q$17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Rezultatai!$I$17:$L$17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70048"/>
        <c:axId val="101571584"/>
      </c:barChart>
      <c:catAx>
        <c:axId val="1015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1571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571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57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285824"/>
        <c:axId val="140287360"/>
      </c:barChart>
      <c:catAx>
        <c:axId val="140285824"/>
        <c:scaling>
          <c:orientation val="minMax"/>
        </c:scaling>
        <c:delete val="1"/>
        <c:axPos val="l"/>
        <c:majorTickMark val="out"/>
        <c:minorTickMark val="none"/>
        <c:tickLblPos val="nextTo"/>
        <c:crossAx val="140287360"/>
        <c:crossesAt val="0"/>
        <c:auto val="1"/>
        <c:lblAlgn val="ctr"/>
        <c:lblOffset val="100"/>
        <c:noMultiLvlLbl val="0"/>
      </c:catAx>
      <c:valAx>
        <c:axId val="14028736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28582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Rezultatai!$C$19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299648"/>
        <c:axId val="140657792"/>
      </c:barChart>
      <c:catAx>
        <c:axId val="140299648"/>
        <c:scaling>
          <c:orientation val="minMax"/>
        </c:scaling>
        <c:delete val="1"/>
        <c:axPos val="l"/>
        <c:majorTickMark val="out"/>
        <c:minorTickMark val="none"/>
        <c:tickLblPos val="nextTo"/>
        <c:crossAx val="140657792"/>
        <c:crossesAt val="0"/>
        <c:auto val="1"/>
        <c:lblAlgn val="ctr"/>
        <c:lblOffset val="100"/>
        <c:noMultiLvlLbl val="0"/>
      </c:catAx>
      <c:valAx>
        <c:axId val="14065779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29964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Rezultatai!$C$21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686464"/>
        <c:axId val="140688000"/>
      </c:barChart>
      <c:catAx>
        <c:axId val="140686464"/>
        <c:scaling>
          <c:orientation val="minMax"/>
        </c:scaling>
        <c:delete val="1"/>
        <c:axPos val="l"/>
        <c:majorTickMark val="out"/>
        <c:minorTickMark val="none"/>
        <c:tickLblPos val="nextTo"/>
        <c:crossAx val="140688000"/>
        <c:crossesAt val="0"/>
        <c:auto val="1"/>
        <c:lblAlgn val="ctr"/>
        <c:lblOffset val="100"/>
        <c:noMultiLvlLbl val="0"/>
      </c:catAx>
      <c:valAx>
        <c:axId val="14068800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68646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388992"/>
        <c:axId val="140394880"/>
      </c:barChart>
      <c:catAx>
        <c:axId val="140388992"/>
        <c:scaling>
          <c:orientation val="minMax"/>
        </c:scaling>
        <c:delete val="1"/>
        <c:axPos val="l"/>
        <c:majorTickMark val="out"/>
        <c:minorTickMark val="none"/>
        <c:tickLblPos val="nextTo"/>
        <c:crossAx val="140394880"/>
        <c:crossesAt val="0"/>
        <c:auto val="1"/>
        <c:lblAlgn val="ctr"/>
        <c:lblOffset val="100"/>
        <c:noMultiLvlLbl val="0"/>
      </c:catAx>
      <c:valAx>
        <c:axId val="14039488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38899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411264"/>
        <c:axId val="140412800"/>
      </c:barChart>
      <c:catAx>
        <c:axId val="140411264"/>
        <c:scaling>
          <c:orientation val="minMax"/>
        </c:scaling>
        <c:delete val="1"/>
        <c:axPos val="l"/>
        <c:majorTickMark val="out"/>
        <c:minorTickMark val="none"/>
        <c:tickLblPos val="nextTo"/>
        <c:crossAx val="140412800"/>
        <c:crossesAt val="0"/>
        <c:auto val="1"/>
        <c:lblAlgn val="ctr"/>
        <c:lblOffset val="100"/>
        <c:noMultiLvlLbl val="0"/>
      </c:catAx>
      <c:valAx>
        <c:axId val="14041280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41126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Rezultatai!$C$24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527488"/>
        <c:axId val="140529024"/>
      </c:barChart>
      <c:catAx>
        <c:axId val="140527488"/>
        <c:scaling>
          <c:orientation val="minMax"/>
        </c:scaling>
        <c:delete val="1"/>
        <c:axPos val="l"/>
        <c:majorTickMark val="out"/>
        <c:minorTickMark val="none"/>
        <c:tickLblPos val="nextTo"/>
        <c:crossAx val="140529024"/>
        <c:crossesAt val="0"/>
        <c:auto val="1"/>
        <c:lblAlgn val="ctr"/>
        <c:lblOffset val="100"/>
        <c:noMultiLvlLbl val="0"/>
      </c:catAx>
      <c:valAx>
        <c:axId val="14052902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52748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541312"/>
        <c:axId val="140563584"/>
      </c:barChart>
      <c:catAx>
        <c:axId val="140541312"/>
        <c:scaling>
          <c:orientation val="minMax"/>
        </c:scaling>
        <c:delete val="1"/>
        <c:axPos val="l"/>
        <c:majorTickMark val="out"/>
        <c:minorTickMark val="none"/>
        <c:tickLblPos val="nextTo"/>
        <c:crossAx val="140563584"/>
        <c:crossesAt val="0"/>
        <c:auto val="1"/>
        <c:lblAlgn val="ctr"/>
        <c:lblOffset val="100"/>
        <c:noMultiLvlLbl val="0"/>
      </c:catAx>
      <c:valAx>
        <c:axId val="14056358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54131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596352"/>
        <c:axId val="140597888"/>
      </c:barChart>
      <c:catAx>
        <c:axId val="140596352"/>
        <c:scaling>
          <c:orientation val="minMax"/>
        </c:scaling>
        <c:delete val="1"/>
        <c:axPos val="l"/>
        <c:majorTickMark val="out"/>
        <c:minorTickMark val="none"/>
        <c:tickLblPos val="nextTo"/>
        <c:crossAx val="140597888"/>
        <c:crossesAt val="0"/>
        <c:auto val="1"/>
        <c:lblAlgn val="ctr"/>
        <c:lblOffset val="100"/>
        <c:noMultiLvlLbl val="0"/>
      </c:catAx>
      <c:valAx>
        <c:axId val="14059788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59635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622464"/>
        <c:axId val="140624256"/>
      </c:barChart>
      <c:catAx>
        <c:axId val="140622464"/>
        <c:scaling>
          <c:orientation val="minMax"/>
        </c:scaling>
        <c:delete val="1"/>
        <c:axPos val="l"/>
        <c:majorTickMark val="out"/>
        <c:minorTickMark val="none"/>
        <c:tickLblPos val="nextTo"/>
        <c:crossAx val="140624256"/>
        <c:crossesAt val="0"/>
        <c:auto val="1"/>
        <c:lblAlgn val="ctr"/>
        <c:lblOffset val="100"/>
        <c:noMultiLvlLbl val="0"/>
      </c:catAx>
      <c:valAx>
        <c:axId val="14062425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62246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722560"/>
        <c:axId val="140724096"/>
      </c:barChart>
      <c:catAx>
        <c:axId val="140722560"/>
        <c:scaling>
          <c:orientation val="minMax"/>
        </c:scaling>
        <c:delete val="1"/>
        <c:axPos val="l"/>
        <c:majorTickMark val="out"/>
        <c:minorTickMark val="none"/>
        <c:tickLblPos val="nextTo"/>
        <c:crossAx val="140724096"/>
        <c:crossesAt val="0"/>
        <c:auto val="1"/>
        <c:lblAlgn val="ctr"/>
        <c:lblOffset val="100"/>
        <c:noMultiLvlLbl val="0"/>
      </c:catAx>
      <c:valAx>
        <c:axId val="14072409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72256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Rezultatai!$N$18:$Q$18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Rezultatai!$I$18:$L$18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19328"/>
        <c:axId val="104829312"/>
      </c:barChart>
      <c:catAx>
        <c:axId val="1048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4829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829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81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Rezultatai!$C$29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756864"/>
        <c:axId val="140758400"/>
      </c:barChart>
      <c:catAx>
        <c:axId val="140756864"/>
        <c:scaling>
          <c:orientation val="minMax"/>
        </c:scaling>
        <c:delete val="1"/>
        <c:axPos val="l"/>
        <c:majorTickMark val="out"/>
        <c:minorTickMark val="none"/>
        <c:tickLblPos val="nextTo"/>
        <c:crossAx val="140758400"/>
        <c:crossesAt val="0"/>
        <c:auto val="1"/>
        <c:lblAlgn val="ctr"/>
        <c:lblOffset val="100"/>
        <c:noMultiLvlLbl val="0"/>
      </c:catAx>
      <c:valAx>
        <c:axId val="14075840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75686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782976"/>
        <c:axId val="140797056"/>
      </c:barChart>
      <c:catAx>
        <c:axId val="140782976"/>
        <c:scaling>
          <c:orientation val="minMax"/>
        </c:scaling>
        <c:delete val="1"/>
        <c:axPos val="l"/>
        <c:majorTickMark val="out"/>
        <c:minorTickMark val="none"/>
        <c:tickLblPos val="nextTo"/>
        <c:crossAx val="140797056"/>
        <c:crossesAt val="0"/>
        <c:auto val="1"/>
        <c:lblAlgn val="ctr"/>
        <c:lblOffset val="100"/>
        <c:noMultiLvlLbl val="0"/>
      </c:catAx>
      <c:valAx>
        <c:axId val="14079705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782976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Rezultatai!$C$31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833920"/>
        <c:axId val="140835456"/>
      </c:barChart>
      <c:catAx>
        <c:axId val="140833920"/>
        <c:scaling>
          <c:orientation val="minMax"/>
        </c:scaling>
        <c:delete val="1"/>
        <c:axPos val="l"/>
        <c:majorTickMark val="out"/>
        <c:minorTickMark val="none"/>
        <c:tickLblPos val="nextTo"/>
        <c:crossAx val="140835456"/>
        <c:crossesAt val="0"/>
        <c:auto val="1"/>
        <c:lblAlgn val="ctr"/>
        <c:lblOffset val="100"/>
        <c:noMultiLvlLbl val="0"/>
      </c:catAx>
      <c:valAx>
        <c:axId val="14083545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83392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925568"/>
        <c:axId val="140939648"/>
      </c:barChart>
      <c:catAx>
        <c:axId val="140925568"/>
        <c:scaling>
          <c:orientation val="minMax"/>
        </c:scaling>
        <c:delete val="1"/>
        <c:axPos val="l"/>
        <c:majorTickMark val="out"/>
        <c:minorTickMark val="none"/>
        <c:tickLblPos val="nextTo"/>
        <c:crossAx val="140939648"/>
        <c:crossesAt val="0"/>
        <c:auto val="1"/>
        <c:lblAlgn val="ctr"/>
        <c:lblOffset val="100"/>
        <c:noMultiLvlLbl val="0"/>
      </c:catAx>
      <c:valAx>
        <c:axId val="14093964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92556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964224"/>
        <c:axId val="140965760"/>
      </c:barChart>
      <c:catAx>
        <c:axId val="140964224"/>
        <c:scaling>
          <c:orientation val="minMax"/>
        </c:scaling>
        <c:delete val="1"/>
        <c:axPos val="l"/>
        <c:majorTickMark val="out"/>
        <c:minorTickMark val="none"/>
        <c:tickLblPos val="nextTo"/>
        <c:crossAx val="140965760"/>
        <c:crossesAt val="0"/>
        <c:auto val="1"/>
        <c:lblAlgn val="ctr"/>
        <c:lblOffset val="100"/>
        <c:noMultiLvlLbl val="0"/>
      </c:catAx>
      <c:valAx>
        <c:axId val="14096576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96422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994432"/>
        <c:axId val="140995968"/>
      </c:barChart>
      <c:catAx>
        <c:axId val="140994432"/>
        <c:scaling>
          <c:orientation val="minMax"/>
        </c:scaling>
        <c:delete val="1"/>
        <c:axPos val="l"/>
        <c:majorTickMark val="out"/>
        <c:minorTickMark val="none"/>
        <c:tickLblPos val="nextTo"/>
        <c:crossAx val="140995968"/>
        <c:crossesAt val="0"/>
        <c:auto val="1"/>
        <c:lblAlgn val="ctr"/>
        <c:lblOffset val="100"/>
        <c:noMultiLvlLbl val="0"/>
      </c:catAx>
      <c:valAx>
        <c:axId val="14099596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4099443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Rezultatai!$N$19:$Q$19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Rezultatai!$I$19:$L$19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45312"/>
        <c:axId val="104846848"/>
      </c:barChart>
      <c:catAx>
        <c:axId val="1048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4846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846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845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Rezultatai!$N$20:$Q$20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Rezultatai!$I$20:$L$20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87424"/>
        <c:axId val="104888960"/>
      </c:barChart>
      <c:catAx>
        <c:axId val="1048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4888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888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887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Rezultatai!$N$21:$Q$21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Rezultatai!$I$21:$L$21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04960"/>
        <c:axId val="104931328"/>
      </c:barChart>
      <c:catAx>
        <c:axId val="1049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4931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931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904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Rezultatai!$N$22:$Q$22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Rezultatai!$I$22:$L$22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38880"/>
        <c:axId val="104961152"/>
      </c:barChart>
      <c:catAx>
        <c:axId val="1049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4961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961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93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Rezultatai!$N$23:$Q$23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Rezultatai!$I$23:$L$23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5344"/>
        <c:axId val="104986880"/>
      </c:barChart>
      <c:catAx>
        <c:axId val="1049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4986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986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98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6198382735098"/>
          <c:y val="0.51111388408140235"/>
          <c:w val="0.8018009200352354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Rezultatai!$N$4:$Q$4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Rezultatai!$I$4:$L$4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35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10784"/>
        <c:axId val="90712320"/>
      </c:barChart>
      <c:catAx>
        <c:axId val="907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0712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712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071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Rezultatai!$N$24:$Q$24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Rezultatai!$I$24:$L$24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41952"/>
        <c:axId val="106147840"/>
      </c:barChart>
      <c:catAx>
        <c:axId val="1061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6147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614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614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Rezultatai!$N$25:$Q$25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Rezultatai!$I$25:$L$25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75872"/>
        <c:axId val="106181760"/>
      </c:barChart>
      <c:catAx>
        <c:axId val="1061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618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6181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617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Rezultatai!$N$26:$Q$26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Rezultatai!$I$26:$L$26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05952"/>
        <c:axId val="106207488"/>
      </c:barChart>
      <c:catAx>
        <c:axId val="1062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62074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6207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620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Rezultatai!$N$27:$Q$27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Rezultatai!$I$27:$L$27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31680"/>
        <c:axId val="106233216"/>
      </c:barChart>
      <c:catAx>
        <c:axId val="1062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06233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6233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623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Rezultatai!$N$28:$Q$28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Rezultatai!$I$28:$L$28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87616"/>
        <c:axId val="111538560"/>
      </c:barChart>
      <c:catAx>
        <c:axId val="1114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538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538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487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Rezultatai!$N$29:$Q$29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Rezultatai!$I$29:$L$29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24192"/>
        <c:axId val="111625728"/>
      </c:barChart>
      <c:catAx>
        <c:axId val="1116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625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625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624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Rezultatai!$N$30:$Q$30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Rezultatai!$I$30:$L$30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54016"/>
        <c:axId val="111655552"/>
      </c:barChart>
      <c:catAx>
        <c:axId val="1116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655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655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654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Rezultatai!$N$31:$Q$31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Rezultatai!$I$31:$L$31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41888"/>
        <c:axId val="111951872"/>
      </c:barChart>
      <c:catAx>
        <c:axId val="1119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9518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951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941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Rezultatai!$N$32:$Q$32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Rezultatai!$I$32:$L$32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76448"/>
        <c:axId val="111977984"/>
      </c:barChart>
      <c:catAx>
        <c:axId val="1119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977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977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97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Rezultatai!$N$33:$Q$33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Rezultatai!$I$33:$L$33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94976"/>
        <c:axId val="111696512"/>
      </c:barChart>
      <c:catAx>
        <c:axId val="1116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6965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69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694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Rezultatai!$N$5:$Q$5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Rezultatai!$I$5:$L$5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41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32416"/>
        <c:axId val="90733952"/>
      </c:barChart>
      <c:catAx>
        <c:axId val="907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073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733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073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Rezultatai!$N$34:$Q$34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Rezultatai!$I$34:$L$34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28896"/>
        <c:axId val="111730688"/>
      </c:barChart>
      <c:catAx>
        <c:axId val="1117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730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730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72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Rezultatai!$N$35:$Q$35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Rezultatai!$I$35:$L$35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07872"/>
        <c:axId val="111817856"/>
      </c:barChart>
      <c:catAx>
        <c:axId val="1118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817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817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80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Rezultatai!$N$36:$Q$36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Rezultatai!$I$36:$L$36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50240"/>
        <c:axId val="111851776"/>
      </c:barChart>
      <c:catAx>
        <c:axId val="1118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8517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851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850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Rezultatai!$N$37:$Q$37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Rezultatai!$I$37:$L$37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88256"/>
        <c:axId val="111889792"/>
      </c:barChart>
      <c:catAx>
        <c:axId val="1118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889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889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888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Rezultatai!$N$38:$Q$38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Rezultatai!$I$38:$L$38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97600"/>
        <c:axId val="111923968"/>
      </c:barChart>
      <c:catAx>
        <c:axId val="1118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1923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923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89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Rezultatai!$N$39:$Q$39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Rezultatai!$I$39:$L$39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75136"/>
        <c:axId val="112076672"/>
      </c:barChart>
      <c:catAx>
        <c:axId val="1120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2076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2076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07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Rezultatai!$N$40:$Q$40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Rezultatai!$I$40:$L$40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25440"/>
        <c:axId val="112126976"/>
      </c:barChart>
      <c:catAx>
        <c:axId val="1121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2126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2126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12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Rezultatai!$N$41:$Q$41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Rezultatai!$I$41:$L$41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59744"/>
        <c:axId val="112161536"/>
      </c:barChart>
      <c:catAx>
        <c:axId val="1121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2161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2161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159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Rezultatai!$N$9:$Q$9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Rezultatai!$I$9:$L$9</c:f>
              <c:numCache>
                <c:formatCode>General</c:formatCode>
                <c:ptCount val="4"/>
                <c:pt idx="0">
                  <c:v>8</c:v>
                </c:pt>
                <c:pt idx="1">
                  <c:v>4</c:v>
                </c:pt>
                <c:pt idx="2">
                  <c:v>37</c:v>
                </c:pt>
                <c:pt idx="3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85728"/>
        <c:axId val="112187264"/>
      </c:barChart>
      <c:catAx>
        <c:axId val="1121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21872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2187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185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29255163428913"/>
          <c:y val="0.48935788918699208"/>
          <c:w val="0.80531234437335053"/>
          <c:h val="0.191487869681866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Rezultatai!$N$10:$Q$10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Rezultatai!$I$10:$L$10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45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23744"/>
        <c:axId val="112225280"/>
      </c:barChart>
      <c:catAx>
        <c:axId val="1122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22252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2225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22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Rezultatai!$N$6:$Q$6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Rezultatai!$I$6:$L$6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34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44864"/>
        <c:axId val="91054848"/>
      </c:barChart>
      <c:catAx>
        <c:axId val="910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054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054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044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Rezultatai!$N$3:$Q$3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Rezultatai!$I$3:$L$3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31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3568"/>
        <c:axId val="113508736"/>
      </c:barChart>
      <c:catAx>
        <c:axId val="1122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135087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3508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25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428687685874"/>
          <c:y val="0.42222451293681063"/>
          <c:w val="0.77450887701430737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</c:f>
              <c:numCache>
                <c:formatCode>0.00</c:formatCode>
                <c:ptCount val="1"/>
                <c:pt idx="0">
                  <c:v>2.9249999999999998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25120"/>
        <c:axId val="113526656"/>
      </c:barChart>
      <c:catAx>
        <c:axId val="113525120"/>
        <c:scaling>
          <c:orientation val="minMax"/>
        </c:scaling>
        <c:delete val="1"/>
        <c:axPos val="l"/>
        <c:majorTickMark val="out"/>
        <c:minorTickMark val="none"/>
        <c:tickLblPos val="nextTo"/>
        <c:crossAx val="113526656"/>
        <c:crossesAt val="0"/>
        <c:auto val="1"/>
        <c:lblAlgn val="ctr"/>
        <c:lblOffset val="100"/>
        <c:noMultiLvlLbl val="0"/>
      </c:catAx>
      <c:valAx>
        <c:axId val="11352665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52512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</c:f>
              <c:numCache>
                <c:formatCode>0.00</c:formatCode>
                <c:ptCount val="1"/>
                <c:pt idx="0">
                  <c:v>3.3624999999999998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63520"/>
        <c:axId val="113565056"/>
      </c:barChart>
      <c:catAx>
        <c:axId val="113563520"/>
        <c:scaling>
          <c:orientation val="minMax"/>
        </c:scaling>
        <c:delete val="1"/>
        <c:axPos val="l"/>
        <c:majorTickMark val="out"/>
        <c:minorTickMark val="none"/>
        <c:tickLblPos val="nextTo"/>
        <c:crossAx val="113565056"/>
        <c:crossesAt val="0"/>
        <c:auto val="1"/>
        <c:lblAlgn val="ctr"/>
        <c:lblOffset val="100"/>
        <c:noMultiLvlLbl val="0"/>
      </c:catAx>
      <c:valAx>
        <c:axId val="11356505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56352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Rezultatai!$C$4</c:f>
              <c:numCache>
                <c:formatCode>0.00</c:formatCode>
                <c:ptCount val="1"/>
                <c:pt idx="0">
                  <c:v>3.2098765432098766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77344"/>
        <c:axId val="113595520"/>
      </c:barChart>
      <c:catAx>
        <c:axId val="113577344"/>
        <c:scaling>
          <c:orientation val="minMax"/>
        </c:scaling>
        <c:delete val="1"/>
        <c:axPos val="l"/>
        <c:majorTickMark val="out"/>
        <c:minorTickMark val="none"/>
        <c:tickLblPos val="nextTo"/>
        <c:crossAx val="113595520"/>
        <c:crossesAt val="0"/>
        <c:auto val="1"/>
        <c:lblAlgn val="ctr"/>
        <c:lblOffset val="100"/>
        <c:noMultiLvlLbl val="0"/>
      </c:catAx>
      <c:valAx>
        <c:axId val="11359552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57734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Rezultatai!$C$5</c:f>
              <c:numCache>
                <c:formatCode>0.00</c:formatCode>
                <c:ptCount val="1"/>
                <c:pt idx="0">
                  <c:v>2.9189189189189189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632384"/>
        <c:axId val="113633920"/>
      </c:barChart>
      <c:catAx>
        <c:axId val="113632384"/>
        <c:scaling>
          <c:orientation val="minMax"/>
        </c:scaling>
        <c:delete val="1"/>
        <c:axPos val="l"/>
        <c:majorTickMark val="out"/>
        <c:minorTickMark val="none"/>
        <c:tickLblPos val="nextTo"/>
        <c:crossAx val="113633920"/>
        <c:crossesAt val="0"/>
        <c:auto val="1"/>
        <c:lblAlgn val="ctr"/>
        <c:lblOffset val="100"/>
        <c:noMultiLvlLbl val="0"/>
      </c:catAx>
      <c:valAx>
        <c:axId val="11363392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63238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Rezultatai!$C$6</c:f>
              <c:numCache>
                <c:formatCode>0.00</c:formatCode>
                <c:ptCount val="1"/>
                <c:pt idx="0">
                  <c:v>3.1566265060240966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670784"/>
        <c:axId val="113676672"/>
      </c:barChart>
      <c:catAx>
        <c:axId val="113670784"/>
        <c:scaling>
          <c:orientation val="minMax"/>
        </c:scaling>
        <c:delete val="1"/>
        <c:axPos val="l"/>
        <c:majorTickMark val="out"/>
        <c:minorTickMark val="none"/>
        <c:tickLblPos val="nextTo"/>
        <c:crossAx val="113676672"/>
        <c:crossesAt val="0"/>
        <c:auto val="1"/>
        <c:lblAlgn val="ctr"/>
        <c:lblOffset val="100"/>
        <c:noMultiLvlLbl val="0"/>
      </c:catAx>
      <c:valAx>
        <c:axId val="11367667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67078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Rezultatai!$C$7</c:f>
              <c:numCache>
                <c:formatCode>0.00</c:formatCode>
                <c:ptCount val="1"/>
                <c:pt idx="0">
                  <c:v>3.04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01248"/>
        <c:axId val="113702784"/>
      </c:barChart>
      <c:catAx>
        <c:axId val="113701248"/>
        <c:scaling>
          <c:orientation val="minMax"/>
        </c:scaling>
        <c:delete val="1"/>
        <c:axPos val="l"/>
        <c:majorTickMark val="out"/>
        <c:minorTickMark val="none"/>
        <c:tickLblPos val="nextTo"/>
        <c:crossAx val="113702784"/>
        <c:crossesAt val="0"/>
        <c:auto val="1"/>
        <c:lblAlgn val="ctr"/>
        <c:lblOffset val="100"/>
        <c:noMultiLvlLbl val="0"/>
      </c:catAx>
      <c:valAx>
        <c:axId val="11370278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70124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Rezultatai!$C$8</c:f>
              <c:numCache>
                <c:formatCode>0.00</c:formatCode>
                <c:ptCount val="1"/>
                <c:pt idx="0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43360"/>
        <c:axId val="113744896"/>
      </c:barChart>
      <c:catAx>
        <c:axId val="113743360"/>
        <c:scaling>
          <c:orientation val="minMax"/>
        </c:scaling>
        <c:delete val="1"/>
        <c:axPos val="l"/>
        <c:majorTickMark val="out"/>
        <c:minorTickMark val="none"/>
        <c:tickLblPos val="nextTo"/>
        <c:crossAx val="113744896"/>
        <c:crossesAt val="0"/>
        <c:auto val="1"/>
        <c:lblAlgn val="ctr"/>
        <c:lblOffset val="100"/>
        <c:noMultiLvlLbl val="0"/>
      </c:catAx>
      <c:valAx>
        <c:axId val="11374489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74336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Rezultatai!$C$9</c:f>
              <c:numCache>
                <c:formatCode>0.00</c:formatCode>
                <c:ptCount val="1"/>
                <c:pt idx="0">
                  <c:v>3.1153846153846154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61280"/>
        <c:axId val="113783552"/>
      </c:barChart>
      <c:catAx>
        <c:axId val="113761280"/>
        <c:scaling>
          <c:orientation val="minMax"/>
        </c:scaling>
        <c:delete val="1"/>
        <c:axPos val="l"/>
        <c:majorTickMark val="out"/>
        <c:minorTickMark val="none"/>
        <c:tickLblPos val="nextTo"/>
        <c:crossAx val="113783552"/>
        <c:crossesAt val="0"/>
        <c:auto val="1"/>
        <c:lblAlgn val="ctr"/>
        <c:lblOffset val="100"/>
        <c:noMultiLvlLbl val="0"/>
      </c:catAx>
      <c:valAx>
        <c:axId val="11378355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76128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Rezultatai!$C$10</c:f>
              <c:numCache>
                <c:formatCode>0.00</c:formatCode>
                <c:ptCount val="1"/>
                <c:pt idx="0">
                  <c:v>3.1585365853658538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804032"/>
        <c:axId val="113805568"/>
      </c:barChart>
      <c:catAx>
        <c:axId val="113804032"/>
        <c:scaling>
          <c:orientation val="minMax"/>
        </c:scaling>
        <c:delete val="1"/>
        <c:axPos val="l"/>
        <c:majorTickMark val="out"/>
        <c:minorTickMark val="none"/>
        <c:tickLblPos val="nextTo"/>
        <c:crossAx val="113805568"/>
        <c:crossesAt val="0"/>
        <c:auto val="1"/>
        <c:lblAlgn val="ctr"/>
        <c:lblOffset val="100"/>
        <c:noMultiLvlLbl val="0"/>
      </c:catAx>
      <c:valAx>
        <c:axId val="11380556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80403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Rezultatai!$N$7:$Q$7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Rezultatai!$I$7:$L$7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32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79040"/>
        <c:axId val="91080576"/>
      </c:barChart>
      <c:catAx>
        <c:axId val="910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080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08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07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Rezultatai!$C$11</c:f>
              <c:numCache>
                <c:formatCode>0.00</c:formatCode>
                <c:ptCount val="1"/>
                <c:pt idx="0">
                  <c:v>2.9743589743589745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830144"/>
        <c:axId val="113836032"/>
      </c:barChart>
      <c:catAx>
        <c:axId val="113830144"/>
        <c:scaling>
          <c:orientation val="minMax"/>
        </c:scaling>
        <c:delete val="1"/>
        <c:axPos val="l"/>
        <c:majorTickMark val="out"/>
        <c:minorTickMark val="none"/>
        <c:tickLblPos val="nextTo"/>
        <c:crossAx val="113836032"/>
        <c:crossesAt val="0"/>
        <c:auto val="1"/>
        <c:lblAlgn val="ctr"/>
        <c:lblOffset val="100"/>
        <c:noMultiLvlLbl val="0"/>
      </c:catAx>
      <c:valAx>
        <c:axId val="11383603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83014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Rezultatai!$C$12</c:f>
              <c:numCache>
                <c:formatCode>0.00</c:formatCode>
                <c:ptCount val="1"/>
                <c:pt idx="0">
                  <c:v>2.4266666666666667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872896"/>
        <c:axId val="113874432"/>
      </c:barChart>
      <c:catAx>
        <c:axId val="113872896"/>
        <c:scaling>
          <c:orientation val="minMax"/>
        </c:scaling>
        <c:delete val="1"/>
        <c:axPos val="l"/>
        <c:majorTickMark val="out"/>
        <c:minorTickMark val="none"/>
        <c:tickLblPos val="nextTo"/>
        <c:crossAx val="113874432"/>
        <c:crossesAt val="0"/>
        <c:auto val="1"/>
        <c:lblAlgn val="ctr"/>
        <c:lblOffset val="100"/>
        <c:noMultiLvlLbl val="0"/>
      </c:catAx>
      <c:valAx>
        <c:axId val="11387443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3872896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Rezultatai!$C$13</c:f>
              <c:numCache>
                <c:formatCode>0.00</c:formatCode>
                <c:ptCount val="1"/>
                <c:pt idx="0">
                  <c:v>3.25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570752"/>
        <c:axId val="114572288"/>
      </c:barChart>
      <c:catAx>
        <c:axId val="114570752"/>
        <c:scaling>
          <c:orientation val="minMax"/>
        </c:scaling>
        <c:delete val="1"/>
        <c:axPos val="l"/>
        <c:majorTickMark val="out"/>
        <c:minorTickMark val="none"/>
        <c:tickLblPos val="nextTo"/>
        <c:crossAx val="114572288"/>
        <c:crossesAt val="0"/>
        <c:auto val="1"/>
        <c:lblAlgn val="ctr"/>
        <c:lblOffset val="100"/>
        <c:noMultiLvlLbl val="0"/>
      </c:catAx>
      <c:valAx>
        <c:axId val="11457228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57075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Rezultatai!$C$14</c:f>
              <c:numCache>
                <c:formatCode>0.00</c:formatCode>
                <c:ptCount val="1"/>
                <c:pt idx="0">
                  <c:v>2.6835443037974684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592768"/>
        <c:axId val="114295552"/>
      </c:barChart>
      <c:catAx>
        <c:axId val="114592768"/>
        <c:scaling>
          <c:orientation val="minMax"/>
        </c:scaling>
        <c:delete val="1"/>
        <c:axPos val="l"/>
        <c:majorTickMark val="out"/>
        <c:minorTickMark val="none"/>
        <c:tickLblPos val="nextTo"/>
        <c:crossAx val="114295552"/>
        <c:crossesAt val="0"/>
        <c:auto val="1"/>
        <c:lblAlgn val="ctr"/>
        <c:lblOffset val="100"/>
        <c:noMultiLvlLbl val="0"/>
      </c:catAx>
      <c:valAx>
        <c:axId val="11429555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59276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316032"/>
        <c:axId val="114317568"/>
      </c:barChart>
      <c:catAx>
        <c:axId val="114316032"/>
        <c:scaling>
          <c:orientation val="minMax"/>
        </c:scaling>
        <c:delete val="1"/>
        <c:axPos val="l"/>
        <c:majorTickMark val="out"/>
        <c:minorTickMark val="none"/>
        <c:tickLblPos val="nextTo"/>
        <c:crossAx val="114317568"/>
        <c:crossesAt val="0"/>
        <c:auto val="1"/>
        <c:lblAlgn val="ctr"/>
        <c:lblOffset val="100"/>
        <c:noMultiLvlLbl val="0"/>
      </c:catAx>
      <c:valAx>
        <c:axId val="11431756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31603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354432"/>
        <c:axId val="114356224"/>
      </c:barChart>
      <c:catAx>
        <c:axId val="114354432"/>
        <c:scaling>
          <c:orientation val="minMax"/>
        </c:scaling>
        <c:delete val="1"/>
        <c:axPos val="l"/>
        <c:majorTickMark val="out"/>
        <c:minorTickMark val="none"/>
        <c:tickLblPos val="nextTo"/>
        <c:crossAx val="114356224"/>
        <c:crossesAt val="0"/>
        <c:auto val="1"/>
        <c:lblAlgn val="ctr"/>
        <c:lblOffset val="100"/>
        <c:noMultiLvlLbl val="0"/>
      </c:catAx>
      <c:valAx>
        <c:axId val="11435622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35443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58624"/>
        <c:axId val="114460160"/>
      </c:barChart>
      <c:catAx>
        <c:axId val="114458624"/>
        <c:scaling>
          <c:orientation val="minMax"/>
        </c:scaling>
        <c:delete val="1"/>
        <c:axPos val="l"/>
        <c:majorTickMark val="out"/>
        <c:minorTickMark val="none"/>
        <c:tickLblPos val="nextTo"/>
        <c:crossAx val="114460160"/>
        <c:crossesAt val="0"/>
        <c:auto val="1"/>
        <c:lblAlgn val="ctr"/>
        <c:lblOffset val="100"/>
        <c:noMultiLvlLbl val="0"/>
      </c:catAx>
      <c:valAx>
        <c:axId val="11446016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45862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84736"/>
        <c:axId val="114486272"/>
      </c:barChart>
      <c:catAx>
        <c:axId val="114484736"/>
        <c:scaling>
          <c:orientation val="minMax"/>
        </c:scaling>
        <c:delete val="1"/>
        <c:axPos val="l"/>
        <c:majorTickMark val="out"/>
        <c:minorTickMark val="none"/>
        <c:tickLblPos val="nextTo"/>
        <c:crossAx val="114486272"/>
        <c:crossesAt val="0"/>
        <c:auto val="1"/>
        <c:lblAlgn val="ctr"/>
        <c:lblOffset val="100"/>
        <c:noMultiLvlLbl val="0"/>
      </c:catAx>
      <c:valAx>
        <c:axId val="11448627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484736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Rezultatai!$C$19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33728"/>
        <c:axId val="114647808"/>
      </c:barChart>
      <c:catAx>
        <c:axId val="114633728"/>
        <c:scaling>
          <c:orientation val="minMax"/>
        </c:scaling>
        <c:delete val="1"/>
        <c:axPos val="l"/>
        <c:majorTickMark val="out"/>
        <c:minorTickMark val="none"/>
        <c:tickLblPos val="nextTo"/>
        <c:crossAx val="114647808"/>
        <c:crossesAt val="0"/>
        <c:auto val="1"/>
        <c:lblAlgn val="ctr"/>
        <c:lblOffset val="100"/>
        <c:noMultiLvlLbl val="0"/>
      </c:catAx>
      <c:valAx>
        <c:axId val="11464780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63372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Rezultatai!$C$21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88768"/>
        <c:axId val="114690304"/>
      </c:barChart>
      <c:catAx>
        <c:axId val="114688768"/>
        <c:scaling>
          <c:orientation val="minMax"/>
        </c:scaling>
        <c:delete val="1"/>
        <c:axPos val="l"/>
        <c:majorTickMark val="out"/>
        <c:minorTickMark val="none"/>
        <c:tickLblPos val="nextTo"/>
        <c:crossAx val="114690304"/>
        <c:crossesAt val="0"/>
        <c:auto val="1"/>
        <c:lblAlgn val="ctr"/>
        <c:lblOffset val="100"/>
        <c:noMultiLvlLbl val="0"/>
      </c:catAx>
      <c:valAx>
        <c:axId val="11469030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68876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Rezultatai!$N$8:$Q$8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Rezultatai!$I$8:$L$8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30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09248"/>
        <c:axId val="91110784"/>
      </c:barChart>
      <c:catAx>
        <c:axId val="911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110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110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109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23072"/>
        <c:axId val="114724864"/>
      </c:barChart>
      <c:catAx>
        <c:axId val="114723072"/>
        <c:scaling>
          <c:orientation val="minMax"/>
        </c:scaling>
        <c:delete val="1"/>
        <c:axPos val="l"/>
        <c:majorTickMark val="out"/>
        <c:minorTickMark val="none"/>
        <c:tickLblPos val="nextTo"/>
        <c:crossAx val="114724864"/>
        <c:crossesAt val="0"/>
        <c:auto val="1"/>
        <c:lblAlgn val="ctr"/>
        <c:lblOffset val="100"/>
        <c:noMultiLvlLbl val="0"/>
      </c:catAx>
      <c:valAx>
        <c:axId val="11472486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72307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49440"/>
        <c:axId val="114750976"/>
      </c:barChart>
      <c:catAx>
        <c:axId val="114749440"/>
        <c:scaling>
          <c:orientation val="minMax"/>
        </c:scaling>
        <c:delete val="1"/>
        <c:axPos val="l"/>
        <c:majorTickMark val="out"/>
        <c:minorTickMark val="none"/>
        <c:tickLblPos val="nextTo"/>
        <c:crossAx val="114750976"/>
        <c:crossesAt val="0"/>
        <c:auto val="1"/>
        <c:lblAlgn val="ctr"/>
        <c:lblOffset val="100"/>
        <c:noMultiLvlLbl val="0"/>
      </c:catAx>
      <c:valAx>
        <c:axId val="11475097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74944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Rezultatai!$C$24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96032"/>
        <c:axId val="114797568"/>
      </c:barChart>
      <c:catAx>
        <c:axId val="114796032"/>
        <c:scaling>
          <c:orientation val="minMax"/>
        </c:scaling>
        <c:delete val="1"/>
        <c:axPos val="l"/>
        <c:majorTickMark val="out"/>
        <c:minorTickMark val="none"/>
        <c:tickLblPos val="nextTo"/>
        <c:crossAx val="114797568"/>
        <c:crossesAt val="0"/>
        <c:auto val="1"/>
        <c:lblAlgn val="ctr"/>
        <c:lblOffset val="100"/>
        <c:noMultiLvlLbl val="0"/>
      </c:catAx>
      <c:valAx>
        <c:axId val="11479756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79603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18048"/>
        <c:axId val="117248768"/>
      </c:barChart>
      <c:catAx>
        <c:axId val="114818048"/>
        <c:scaling>
          <c:orientation val="minMax"/>
        </c:scaling>
        <c:delete val="1"/>
        <c:axPos val="l"/>
        <c:majorTickMark val="out"/>
        <c:minorTickMark val="none"/>
        <c:tickLblPos val="nextTo"/>
        <c:crossAx val="117248768"/>
        <c:crossesAt val="0"/>
        <c:auto val="1"/>
        <c:lblAlgn val="ctr"/>
        <c:lblOffset val="100"/>
        <c:noMultiLvlLbl val="0"/>
      </c:catAx>
      <c:valAx>
        <c:axId val="11724876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481804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277440"/>
        <c:axId val="117278976"/>
      </c:barChart>
      <c:catAx>
        <c:axId val="117277440"/>
        <c:scaling>
          <c:orientation val="minMax"/>
        </c:scaling>
        <c:delete val="1"/>
        <c:axPos val="l"/>
        <c:majorTickMark val="out"/>
        <c:minorTickMark val="none"/>
        <c:tickLblPos val="nextTo"/>
        <c:crossAx val="117278976"/>
        <c:crossesAt val="0"/>
        <c:auto val="1"/>
        <c:lblAlgn val="ctr"/>
        <c:lblOffset val="100"/>
        <c:noMultiLvlLbl val="0"/>
      </c:catAx>
      <c:valAx>
        <c:axId val="11727897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27744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15840"/>
        <c:axId val="117317632"/>
      </c:barChart>
      <c:catAx>
        <c:axId val="117315840"/>
        <c:scaling>
          <c:orientation val="minMax"/>
        </c:scaling>
        <c:delete val="1"/>
        <c:axPos val="l"/>
        <c:majorTickMark val="out"/>
        <c:minorTickMark val="none"/>
        <c:tickLblPos val="nextTo"/>
        <c:crossAx val="117317632"/>
        <c:crossesAt val="0"/>
        <c:auto val="1"/>
        <c:lblAlgn val="ctr"/>
        <c:lblOffset val="100"/>
        <c:noMultiLvlLbl val="0"/>
      </c:catAx>
      <c:valAx>
        <c:axId val="11731763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31584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46304"/>
        <c:axId val="117347840"/>
      </c:barChart>
      <c:catAx>
        <c:axId val="117346304"/>
        <c:scaling>
          <c:orientation val="minMax"/>
        </c:scaling>
        <c:delete val="1"/>
        <c:axPos val="l"/>
        <c:majorTickMark val="out"/>
        <c:minorTickMark val="none"/>
        <c:tickLblPos val="nextTo"/>
        <c:crossAx val="117347840"/>
        <c:crossesAt val="0"/>
        <c:auto val="1"/>
        <c:lblAlgn val="ctr"/>
        <c:lblOffset val="100"/>
        <c:noMultiLvlLbl val="0"/>
      </c:catAx>
      <c:valAx>
        <c:axId val="11734784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34630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Rezultatai!$C$29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69184"/>
        <c:axId val="115870720"/>
      </c:barChart>
      <c:catAx>
        <c:axId val="115869184"/>
        <c:scaling>
          <c:orientation val="minMax"/>
        </c:scaling>
        <c:delete val="1"/>
        <c:axPos val="l"/>
        <c:majorTickMark val="out"/>
        <c:minorTickMark val="none"/>
        <c:tickLblPos val="nextTo"/>
        <c:crossAx val="115870720"/>
        <c:crossesAt val="0"/>
        <c:auto val="1"/>
        <c:lblAlgn val="ctr"/>
        <c:lblOffset val="100"/>
        <c:noMultiLvlLbl val="0"/>
      </c:catAx>
      <c:valAx>
        <c:axId val="11587072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586918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91200"/>
        <c:axId val="115917568"/>
      </c:barChart>
      <c:catAx>
        <c:axId val="115891200"/>
        <c:scaling>
          <c:orientation val="minMax"/>
        </c:scaling>
        <c:delete val="1"/>
        <c:axPos val="l"/>
        <c:majorTickMark val="out"/>
        <c:minorTickMark val="none"/>
        <c:tickLblPos val="nextTo"/>
        <c:crossAx val="115917568"/>
        <c:crossesAt val="0"/>
        <c:auto val="1"/>
        <c:lblAlgn val="ctr"/>
        <c:lblOffset val="100"/>
        <c:noMultiLvlLbl val="0"/>
      </c:catAx>
      <c:valAx>
        <c:axId val="11591756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589120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Rezultatai!$C$31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019968"/>
        <c:axId val="116021504"/>
      </c:barChart>
      <c:catAx>
        <c:axId val="116019968"/>
        <c:scaling>
          <c:orientation val="minMax"/>
        </c:scaling>
        <c:delete val="1"/>
        <c:axPos val="l"/>
        <c:majorTickMark val="out"/>
        <c:minorTickMark val="none"/>
        <c:tickLblPos val="nextTo"/>
        <c:crossAx val="116021504"/>
        <c:crossesAt val="0"/>
        <c:auto val="1"/>
        <c:lblAlgn val="ctr"/>
        <c:lblOffset val="100"/>
        <c:noMultiLvlLbl val="0"/>
      </c:catAx>
      <c:valAx>
        <c:axId val="116021504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601996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Rezultatai!$N$11:$Q$11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Rezultatai!$I$11:$L$11</c:f>
              <c:numCache>
                <c:formatCode>General</c:formatCode>
                <c:ptCount val="4"/>
                <c:pt idx="0">
                  <c:v>6</c:v>
                </c:pt>
                <c:pt idx="1">
                  <c:v>12</c:v>
                </c:pt>
                <c:pt idx="2">
                  <c:v>38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50976"/>
        <c:axId val="91156864"/>
      </c:barChart>
      <c:catAx>
        <c:axId val="911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1568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156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15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041984"/>
        <c:axId val="116047872"/>
      </c:barChart>
      <c:catAx>
        <c:axId val="116041984"/>
        <c:scaling>
          <c:orientation val="minMax"/>
        </c:scaling>
        <c:delete val="1"/>
        <c:axPos val="l"/>
        <c:majorTickMark val="out"/>
        <c:minorTickMark val="none"/>
        <c:tickLblPos val="nextTo"/>
        <c:crossAx val="116047872"/>
        <c:crossesAt val="0"/>
        <c:auto val="1"/>
        <c:lblAlgn val="ctr"/>
        <c:lblOffset val="100"/>
        <c:noMultiLvlLbl val="0"/>
      </c:catAx>
      <c:valAx>
        <c:axId val="11604787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604198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076544"/>
        <c:axId val="116078080"/>
      </c:barChart>
      <c:catAx>
        <c:axId val="116076544"/>
        <c:scaling>
          <c:orientation val="minMax"/>
        </c:scaling>
        <c:delete val="1"/>
        <c:axPos val="l"/>
        <c:majorTickMark val="out"/>
        <c:minorTickMark val="none"/>
        <c:tickLblPos val="nextTo"/>
        <c:crossAx val="116078080"/>
        <c:crossesAt val="0"/>
        <c:auto val="1"/>
        <c:lblAlgn val="ctr"/>
        <c:lblOffset val="100"/>
        <c:noMultiLvlLbl val="0"/>
      </c:catAx>
      <c:valAx>
        <c:axId val="11607808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607654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Rezultatai!$C$27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06752"/>
        <c:axId val="116108288"/>
      </c:barChart>
      <c:catAx>
        <c:axId val="116106752"/>
        <c:scaling>
          <c:orientation val="minMax"/>
        </c:scaling>
        <c:delete val="1"/>
        <c:axPos val="l"/>
        <c:majorTickMark val="out"/>
        <c:minorTickMark val="none"/>
        <c:tickLblPos val="nextTo"/>
        <c:crossAx val="116108288"/>
        <c:crossesAt val="0"/>
        <c:auto val="1"/>
        <c:lblAlgn val="ctr"/>
        <c:lblOffset val="100"/>
        <c:noMultiLvlLbl val="0"/>
      </c:catAx>
      <c:valAx>
        <c:axId val="11610828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610675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78048"/>
        <c:axId val="117433088"/>
      </c:barChart>
      <c:catAx>
        <c:axId val="117378048"/>
        <c:scaling>
          <c:orientation val="minMax"/>
        </c:scaling>
        <c:delete val="1"/>
        <c:axPos val="l"/>
        <c:majorTickMark val="out"/>
        <c:minorTickMark val="none"/>
        <c:tickLblPos val="nextTo"/>
        <c:crossAx val="117433088"/>
        <c:crossesAt val="0"/>
        <c:auto val="1"/>
        <c:lblAlgn val="ctr"/>
        <c:lblOffset val="100"/>
        <c:noMultiLvlLbl val="0"/>
      </c:catAx>
      <c:valAx>
        <c:axId val="11743308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378048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519104"/>
        <c:axId val="117520640"/>
      </c:barChart>
      <c:catAx>
        <c:axId val="117519104"/>
        <c:scaling>
          <c:orientation val="minMax"/>
        </c:scaling>
        <c:delete val="1"/>
        <c:axPos val="l"/>
        <c:majorTickMark val="out"/>
        <c:minorTickMark val="none"/>
        <c:tickLblPos val="nextTo"/>
        <c:crossAx val="117520640"/>
        <c:crossesAt val="0"/>
        <c:auto val="1"/>
        <c:lblAlgn val="ctr"/>
        <c:lblOffset val="100"/>
        <c:noMultiLvlLbl val="0"/>
      </c:catAx>
      <c:valAx>
        <c:axId val="11752064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51910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549312"/>
        <c:axId val="117559296"/>
      </c:barChart>
      <c:catAx>
        <c:axId val="117549312"/>
        <c:scaling>
          <c:orientation val="minMax"/>
        </c:scaling>
        <c:delete val="1"/>
        <c:axPos val="l"/>
        <c:majorTickMark val="out"/>
        <c:minorTickMark val="none"/>
        <c:tickLblPos val="nextTo"/>
        <c:crossAx val="117559296"/>
        <c:crossesAt val="0"/>
        <c:auto val="1"/>
        <c:lblAlgn val="ctr"/>
        <c:lblOffset val="100"/>
        <c:noMultiLvlLbl val="0"/>
      </c:catAx>
      <c:valAx>
        <c:axId val="11755929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54931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198912"/>
        <c:axId val="124200448"/>
      </c:barChart>
      <c:catAx>
        <c:axId val="124198912"/>
        <c:scaling>
          <c:orientation val="minMax"/>
        </c:scaling>
        <c:delete val="1"/>
        <c:axPos val="l"/>
        <c:majorTickMark val="out"/>
        <c:minorTickMark val="none"/>
        <c:tickLblPos val="nextTo"/>
        <c:crossAx val="124200448"/>
        <c:crossesAt val="0"/>
        <c:auto val="1"/>
        <c:lblAlgn val="ctr"/>
        <c:lblOffset val="100"/>
        <c:noMultiLvlLbl val="0"/>
      </c:catAx>
      <c:valAx>
        <c:axId val="12420044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2419891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Rezultatai!$C$39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245504"/>
        <c:axId val="124247040"/>
      </c:barChart>
      <c:catAx>
        <c:axId val="124245504"/>
        <c:scaling>
          <c:orientation val="minMax"/>
        </c:scaling>
        <c:delete val="1"/>
        <c:axPos val="l"/>
        <c:majorTickMark val="out"/>
        <c:minorTickMark val="none"/>
        <c:tickLblPos val="nextTo"/>
        <c:crossAx val="124247040"/>
        <c:crossesAt val="0"/>
        <c:auto val="1"/>
        <c:lblAlgn val="ctr"/>
        <c:lblOffset val="100"/>
        <c:noMultiLvlLbl val="0"/>
      </c:catAx>
      <c:valAx>
        <c:axId val="12424704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2424550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Rezultatai!$C$40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578752"/>
        <c:axId val="117596928"/>
      </c:barChart>
      <c:catAx>
        <c:axId val="117578752"/>
        <c:scaling>
          <c:orientation val="minMax"/>
        </c:scaling>
        <c:delete val="1"/>
        <c:axPos val="l"/>
        <c:majorTickMark val="out"/>
        <c:minorTickMark val="none"/>
        <c:tickLblPos val="nextTo"/>
        <c:crossAx val="117596928"/>
        <c:crossesAt val="0"/>
        <c:auto val="1"/>
        <c:lblAlgn val="ctr"/>
        <c:lblOffset val="100"/>
        <c:noMultiLvlLbl val="0"/>
      </c:catAx>
      <c:valAx>
        <c:axId val="117596928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57875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Rezultatai!$C$34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25600"/>
        <c:axId val="117627136"/>
      </c:barChart>
      <c:catAx>
        <c:axId val="117625600"/>
        <c:scaling>
          <c:orientation val="minMax"/>
        </c:scaling>
        <c:delete val="1"/>
        <c:axPos val="l"/>
        <c:majorTickMark val="out"/>
        <c:minorTickMark val="none"/>
        <c:tickLblPos val="nextTo"/>
        <c:crossAx val="117627136"/>
        <c:crossesAt val="0"/>
        <c:auto val="1"/>
        <c:lblAlgn val="ctr"/>
        <c:lblOffset val="100"/>
        <c:noMultiLvlLbl val="0"/>
      </c:catAx>
      <c:valAx>
        <c:axId val="117627136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625600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Rezultatai!$N$12:$Q$12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Rezultatai!$I$12:$L$12</c:f>
              <c:numCache>
                <c:formatCode>General</c:formatCode>
                <c:ptCount val="4"/>
                <c:pt idx="0">
                  <c:v>20</c:v>
                </c:pt>
                <c:pt idx="1">
                  <c:v>16</c:v>
                </c:pt>
                <c:pt idx="2">
                  <c:v>26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05344"/>
        <c:axId val="91706880"/>
      </c:barChart>
      <c:catAx>
        <c:axId val="917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706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706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70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1304786268536309"/>
          <c:w val="0.76470496717868319"/>
          <c:h val="0.608702113431061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59904"/>
        <c:axId val="117665792"/>
      </c:barChart>
      <c:catAx>
        <c:axId val="117659904"/>
        <c:scaling>
          <c:orientation val="minMax"/>
        </c:scaling>
        <c:delete val="1"/>
        <c:axPos val="l"/>
        <c:majorTickMark val="out"/>
        <c:minorTickMark val="none"/>
        <c:tickLblPos val="nextTo"/>
        <c:crossAx val="117665792"/>
        <c:crossesAt val="0"/>
        <c:auto val="1"/>
        <c:lblAlgn val="ctr"/>
        <c:lblOffset val="100"/>
        <c:noMultiLvlLbl val="0"/>
      </c:catAx>
      <c:valAx>
        <c:axId val="117665792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spPr>
          <a:ln w="9525">
            <a:noFill/>
          </a:ln>
        </c:spPr>
        <c:crossAx val="11765990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819671248286"/>
          <c:y val="0.42222451293681063"/>
          <c:w val="0.76470496717868319"/>
          <c:h val="0.6222255980121419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58ED5"/>
            </a:solidFill>
            <a:ln w="25400">
              <a:solidFill>
                <a:srgbClr val="333399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  <a:ln w="25400">
                <a:noFill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Rezultatai!$C$41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94464"/>
        <c:axId val="117696000"/>
      </c:barChart>
      <c:catAx>
        <c:axId val="117694464"/>
        <c:scaling>
          <c:orientation val="minMax"/>
        </c:scaling>
        <c:delete val="1"/>
        <c:axPos val="l"/>
        <c:majorTickMark val="out"/>
        <c:minorTickMark val="none"/>
        <c:tickLblPos val="nextTo"/>
        <c:crossAx val="117696000"/>
        <c:crossesAt val="0"/>
        <c:auto val="1"/>
        <c:lblAlgn val="ctr"/>
        <c:lblOffset val="100"/>
        <c:noMultiLvlLbl val="0"/>
      </c:catAx>
      <c:valAx>
        <c:axId val="117696000"/>
        <c:scaling>
          <c:orientation val="minMax"/>
          <c:max val="4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17694464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6198382735098"/>
          <c:y val="0.51111388408140235"/>
          <c:w val="0.8018009200352354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Rezultatai!$N$2:$Q$2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Rezultatai!$I$2:$L$2</c:f>
              <c:numCache>
                <c:formatCode>General</c:formatCode>
                <c:ptCount val="4"/>
                <c:pt idx="0">
                  <c:v>11</c:v>
                </c:pt>
                <c:pt idx="1">
                  <c:v>6</c:v>
                </c:pt>
                <c:pt idx="2">
                  <c:v>41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05568"/>
        <c:axId val="133807104"/>
      </c:barChart>
      <c:catAx>
        <c:axId val="1338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3807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3807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80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6198382735098"/>
          <c:y val="0.51111388408140235"/>
          <c:w val="0.8018009200352354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Rezultatai!$N$4:$Q$4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Rezultatai!$I$4:$L$4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35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14912"/>
        <c:axId val="134107520"/>
      </c:barChart>
      <c:catAx>
        <c:axId val="1338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107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107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81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Rezultatai!$N$5:$Q$5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Rezultatai!$I$5:$L$5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41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31712"/>
        <c:axId val="134133248"/>
      </c:barChart>
      <c:catAx>
        <c:axId val="1341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1332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133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131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Rezultatai!$N$6:$Q$6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Rezultatai!$I$6:$L$6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34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11680"/>
        <c:axId val="133913216"/>
      </c:barChart>
      <c:catAx>
        <c:axId val="1339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3913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3913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91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Rezultatai!$N$7:$Q$7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Rezultatai!$I$7:$L$7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32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29216"/>
        <c:axId val="133935104"/>
      </c:barChart>
      <c:catAx>
        <c:axId val="1339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3935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3935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92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Rezultatai!$N$8:$Q$8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Rezultatai!$I$8:$L$8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30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59040"/>
        <c:axId val="133964928"/>
      </c:barChart>
      <c:catAx>
        <c:axId val="1339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39649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3964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95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Rezultatai!$N$11:$Q$11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Rezultatai!$I$11:$L$11</c:f>
              <c:numCache>
                <c:formatCode>General</c:formatCode>
                <c:ptCount val="4"/>
                <c:pt idx="0">
                  <c:v>6</c:v>
                </c:pt>
                <c:pt idx="1">
                  <c:v>12</c:v>
                </c:pt>
                <c:pt idx="2">
                  <c:v>38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05504"/>
        <c:axId val="134007040"/>
      </c:barChart>
      <c:catAx>
        <c:axId val="1340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0070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007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00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Rezultatai!$N$12:$Q$12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Rezultatai!$I$12:$L$12</c:f>
              <c:numCache>
                <c:formatCode>General</c:formatCode>
                <c:ptCount val="4"/>
                <c:pt idx="0">
                  <c:v>20</c:v>
                </c:pt>
                <c:pt idx="1">
                  <c:v>16</c:v>
                </c:pt>
                <c:pt idx="2">
                  <c:v>26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39424"/>
        <c:axId val="134040960"/>
      </c:barChart>
      <c:catAx>
        <c:axId val="1340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040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040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039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Rezultatai!$N$13:$Q$13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Rezultatai!$I$13:$L$13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35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38880"/>
        <c:axId val="91740416"/>
      </c:barChart>
      <c:catAx>
        <c:axId val="917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740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74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73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Rezultatai!$N$13:$Q$13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Rezultatai!$I$13:$L$13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35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56960"/>
        <c:axId val="134071040"/>
      </c:barChart>
      <c:catAx>
        <c:axId val="1340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0710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07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0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Rezultatai!$N$14:$Q$14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Rezultatai!$I$14:$L$14</c:f>
              <c:numCache>
                <c:formatCode>General</c:formatCode>
                <c:ptCount val="4"/>
                <c:pt idx="0">
                  <c:v>9</c:v>
                </c:pt>
                <c:pt idx="1">
                  <c:v>21</c:v>
                </c:pt>
                <c:pt idx="2">
                  <c:v>35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34496"/>
        <c:axId val="134236032"/>
      </c:barChart>
      <c:catAx>
        <c:axId val="1342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236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236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23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0000530746122895"/>
          <c:w val="0.8035723043957349"/>
          <c:h val="0.21739361193966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Rezultatai!$N$15:$Q$15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Rezultatai!$I$15:$L$15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64320"/>
        <c:axId val="134265856"/>
      </c:barChart>
      <c:catAx>
        <c:axId val="1342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265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265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26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Rezultatai!$N$16:$Q$16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Rezultatai!$I$16:$L$16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81856"/>
        <c:axId val="134300032"/>
      </c:barChart>
      <c:catAx>
        <c:axId val="1342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300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300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281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Rezultatai!$N$17:$Q$17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Rezultatai!$I$17:$L$17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32416"/>
        <c:axId val="134333952"/>
      </c:barChart>
      <c:catAx>
        <c:axId val="1343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33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333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33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Rezultatai!$N$18:$Q$18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Rezultatai!$I$18:$L$18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66336"/>
        <c:axId val="134367872"/>
      </c:barChart>
      <c:catAx>
        <c:axId val="1343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43678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367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36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Rezultatai!$N$19:$Q$19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Rezultatai!$I$19:$L$19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04352"/>
        <c:axId val="138608640"/>
      </c:barChart>
      <c:catAx>
        <c:axId val="1344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86086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60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40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Rezultatai!$N$20:$Q$20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Rezultatai!$I$20:$L$20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36672"/>
        <c:axId val="138654848"/>
      </c:barChart>
      <c:catAx>
        <c:axId val="1386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8654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654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63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Rezultatai!$N$21:$Q$21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Rezultatai!$I$21:$L$21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70848"/>
        <c:axId val="138672384"/>
      </c:barChart>
      <c:catAx>
        <c:axId val="1386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86723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672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670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1446087914698"/>
          <c:y val="0.51111388408140235"/>
          <c:w val="0.8035723043957349"/>
          <c:h val="0.22222342786147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Rezultatai!$N$22:$Q$22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Rezultatai!$I$22:$L$22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58016"/>
        <c:axId val="138759552"/>
      </c:barChart>
      <c:catAx>
        <c:axId val="1387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38759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759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758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94.xml"/><Relationship Id="rId18" Type="http://schemas.openxmlformats.org/officeDocument/2006/relationships/chart" Target="../charts/chart99.xml"/><Relationship Id="rId26" Type="http://schemas.openxmlformats.org/officeDocument/2006/relationships/chart" Target="../charts/chart107.xml"/><Relationship Id="rId39" Type="http://schemas.openxmlformats.org/officeDocument/2006/relationships/chart" Target="../charts/chart120.xml"/><Relationship Id="rId21" Type="http://schemas.openxmlformats.org/officeDocument/2006/relationships/chart" Target="../charts/chart102.xml"/><Relationship Id="rId34" Type="http://schemas.openxmlformats.org/officeDocument/2006/relationships/chart" Target="../charts/chart115.xml"/><Relationship Id="rId42" Type="http://schemas.openxmlformats.org/officeDocument/2006/relationships/chart" Target="../charts/chart123.xml"/><Relationship Id="rId47" Type="http://schemas.openxmlformats.org/officeDocument/2006/relationships/chart" Target="../charts/chart128.xml"/><Relationship Id="rId50" Type="http://schemas.openxmlformats.org/officeDocument/2006/relationships/chart" Target="../charts/chart131.xml"/><Relationship Id="rId55" Type="http://schemas.openxmlformats.org/officeDocument/2006/relationships/chart" Target="../charts/chart136.xml"/><Relationship Id="rId63" Type="http://schemas.openxmlformats.org/officeDocument/2006/relationships/chart" Target="../charts/chart14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6" Type="http://schemas.openxmlformats.org/officeDocument/2006/relationships/chart" Target="../charts/chart97.xml"/><Relationship Id="rId20" Type="http://schemas.openxmlformats.org/officeDocument/2006/relationships/chart" Target="../charts/chart101.xml"/><Relationship Id="rId29" Type="http://schemas.openxmlformats.org/officeDocument/2006/relationships/chart" Target="../charts/chart110.xml"/><Relationship Id="rId41" Type="http://schemas.openxmlformats.org/officeDocument/2006/relationships/chart" Target="../charts/chart122.xml"/><Relationship Id="rId54" Type="http://schemas.openxmlformats.org/officeDocument/2006/relationships/chart" Target="../charts/chart135.xml"/><Relationship Id="rId62" Type="http://schemas.openxmlformats.org/officeDocument/2006/relationships/chart" Target="../charts/chart14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11" Type="http://schemas.openxmlformats.org/officeDocument/2006/relationships/chart" Target="../charts/chart92.xml"/><Relationship Id="rId24" Type="http://schemas.openxmlformats.org/officeDocument/2006/relationships/chart" Target="../charts/chart105.xml"/><Relationship Id="rId32" Type="http://schemas.openxmlformats.org/officeDocument/2006/relationships/chart" Target="../charts/chart113.xml"/><Relationship Id="rId37" Type="http://schemas.openxmlformats.org/officeDocument/2006/relationships/chart" Target="../charts/chart118.xml"/><Relationship Id="rId40" Type="http://schemas.openxmlformats.org/officeDocument/2006/relationships/chart" Target="../charts/chart121.xml"/><Relationship Id="rId45" Type="http://schemas.openxmlformats.org/officeDocument/2006/relationships/chart" Target="../charts/chart126.xml"/><Relationship Id="rId53" Type="http://schemas.openxmlformats.org/officeDocument/2006/relationships/chart" Target="../charts/chart134.xml"/><Relationship Id="rId58" Type="http://schemas.openxmlformats.org/officeDocument/2006/relationships/chart" Target="../charts/chart139.xml"/><Relationship Id="rId5" Type="http://schemas.openxmlformats.org/officeDocument/2006/relationships/chart" Target="../charts/chart86.xml"/><Relationship Id="rId15" Type="http://schemas.openxmlformats.org/officeDocument/2006/relationships/chart" Target="../charts/chart96.xml"/><Relationship Id="rId23" Type="http://schemas.openxmlformats.org/officeDocument/2006/relationships/chart" Target="../charts/chart104.xml"/><Relationship Id="rId28" Type="http://schemas.openxmlformats.org/officeDocument/2006/relationships/chart" Target="../charts/chart109.xml"/><Relationship Id="rId36" Type="http://schemas.openxmlformats.org/officeDocument/2006/relationships/chart" Target="../charts/chart117.xml"/><Relationship Id="rId49" Type="http://schemas.openxmlformats.org/officeDocument/2006/relationships/chart" Target="../charts/chart130.xml"/><Relationship Id="rId57" Type="http://schemas.openxmlformats.org/officeDocument/2006/relationships/chart" Target="../charts/chart138.xml"/><Relationship Id="rId61" Type="http://schemas.openxmlformats.org/officeDocument/2006/relationships/chart" Target="../charts/chart142.xml"/><Relationship Id="rId10" Type="http://schemas.openxmlformats.org/officeDocument/2006/relationships/chart" Target="../charts/chart91.xml"/><Relationship Id="rId19" Type="http://schemas.openxmlformats.org/officeDocument/2006/relationships/chart" Target="../charts/chart100.xml"/><Relationship Id="rId31" Type="http://schemas.openxmlformats.org/officeDocument/2006/relationships/chart" Target="../charts/chart112.xml"/><Relationship Id="rId44" Type="http://schemas.openxmlformats.org/officeDocument/2006/relationships/chart" Target="../charts/chart125.xml"/><Relationship Id="rId52" Type="http://schemas.openxmlformats.org/officeDocument/2006/relationships/chart" Target="../charts/chart133.xml"/><Relationship Id="rId60" Type="http://schemas.openxmlformats.org/officeDocument/2006/relationships/chart" Target="../charts/chart141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Relationship Id="rId14" Type="http://schemas.openxmlformats.org/officeDocument/2006/relationships/chart" Target="../charts/chart95.xml"/><Relationship Id="rId22" Type="http://schemas.openxmlformats.org/officeDocument/2006/relationships/chart" Target="../charts/chart103.xml"/><Relationship Id="rId27" Type="http://schemas.openxmlformats.org/officeDocument/2006/relationships/chart" Target="../charts/chart108.xml"/><Relationship Id="rId30" Type="http://schemas.openxmlformats.org/officeDocument/2006/relationships/chart" Target="../charts/chart111.xml"/><Relationship Id="rId35" Type="http://schemas.openxmlformats.org/officeDocument/2006/relationships/chart" Target="../charts/chart116.xml"/><Relationship Id="rId43" Type="http://schemas.openxmlformats.org/officeDocument/2006/relationships/chart" Target="../charts/chart124.xml"/><Relationship Id="rId48" Type="http://schemas.openxmlformats.org/officeDocument/2006/relationships/chart" Target="../charts/chart129.xml"/><Relationship Id="rId56" Type="http://schemas.openxmlformats.org/officeDocument/2006/relationships/chart" Target="../charts/chart137.xml"/><Relationship Id="rId64" Type="http://schemas.openxmlformats.org/officeDocument/2006/relationships/chart" Target="../charts/chart145.xml"/><Relationship Id="rId8" Type="http://schemas.openxmlformats.org/officeDocument/2006/relationships/chart" Target="../charts/chart89.xml"/><Relationship Id="rId51" Type="http://schemas.openxmlformats.org/officeDocument/2006/relationships/chart" Target="../charts/chart132.xml"/><Relationship Id="rId3" Type="http://schemas.openxmlformats.org/officeDocument/2006/relationships/chart" Target="../charts/chart84.xml"/><Relationship Id="rId12" Type="http://schemas.openxmlformats.org/officeDocument/2006/relationships/chart" Target="../charts/chart93.xml"/><Relationship Id="rId17" Type="http://schemas.openxmlformats.org/officeDocument/2006/relationships/chart" Target="../charts/chart98.xml"/><Relationship Id="rId25" Type="http://schemas.openxmlformats.org/officeDocument/2006/relationships/chart" Target="../charts/chart106.xml"/><Relationship Id="rId33" Type="http://schemas.openxmlformats.org/officeDocument/2006/relationships/chart" Target="../charts/chart114.xml"/><Relationship Id="rId38" Type="http://schemas.openxmlformats.org/officeDocument/2006/relationships/chart" Target="../charts/chart119.xml"/><Relationship Id="rId46" Type="http://schemas.openxmlformats.org/officeDocument/2006/relationships/chart" Target="../charts/chart127.xml"/><Relationship Id="rId59" Type="http://schemas.openxmlformats.org/officeDocument/2006/relationships/chart" Target="../charts/chart1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323850</xdr:rowOff>
    </xdr:from>
    <xdr:to>
      <xdr:col>4</xdr:col>
      <xdr:colOff>0</xdr:colOff>
      <xdr:row>2</xdr:row>
      <xdr:rowOff>0</xdr:rowOff>
    </xdr:to>
    <xdr:graphicFrame macro="">
      <xdr:nvGraphicFramePr>
        <xdr:cNvPr id="250990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graphicFrame macro="">
      <xdr:nvGraphicFramePr>
        <xdr:cNvPr id="250990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</xdr:row>
      <xdr:rowOff>0</xdr:rowOff>
    </xdr:from>
    <xdr:to>
      <xdr:col>4</xdr:col>
      <xdr:colOff>9525</xdr:colOff>
      <xdr:row>5</xdr:row>
      <xdr:rowOff>9525</xdr:rowOff>
    </xdr:to>
    <xdr:graphicFrame macro="">
      <xdr:nvGraphicFramePr>
        <xdr:cNvPr id="250990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5</xdr:row>
      <xdr:rowOff>0</xdr:rowOff>
    </xdr:from>
    <xdr:to>
      <xdr:col>4</xdr:col>
      <xdr:colOff>9525</xdr:colOff>
      <xdr:row>6</xdr:row>
      <xdr:rowOff>9525</xdr:rowOff>
    </xdr:to>
    <xdr:graphicFrame macro="">
      <xdr:nvGraphicFramePr>
        <xdr:cNvPr id="250990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6</xdr:row>
      <xdr:rowOff>0</xdr:rowOff>
    </xdr:from>
    <xdr:to>
      <xdr:col>4</xdr:col>
      <xdr:colOff>9525</xdr:colOff>
      <xdr:row>7</xdr:row>
      <xdr:rowOff>9525</xdr:rowOff>
    </xdr:to>
    <xdr:graphicFrame macro="">
      <xdr:nvGraphicFramePr>
        <xdr:cNvPr id="250990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7</xdr:row>
      <xdr:rowOff>0</xdr:rowOff>
    </xdr:from>
    <xdr:to>
      <xdr:col>4</xdr:col>
      <xdr:colOff>9525</xdr:colOff>
      <xdr:row>8</xdr:row>
      <xdr:rowOff>9525</xdr:rowOff>
    </xdr:to>
    <xdr:graphicFrame macro="">
      <xdr:nvGraphicFramePr>
        <xdr:cNvPr id="250991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10</xdr:row>
      <xdr:rowOff>0</xdr:rowOff>
    </xdr:from>
    <xdr:to>
      <xdr:col>4</xdr:col>
      <xdr:colOff>9525</xdr:colOff>
      <xdr:row>11</xdr:row>
      <xdr:rowOff>0</xdr:rowOff>
    </xdr:to>
    <xdr:graphicFrame macro="">
      <xdr:nvGraphicFramePr>
        <xdr:cNvPr id="250991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1152525</xdr:colOff>
      <xdr:row>11</xdr:row>
      <xdr:rowOff>0</xdr:rowOff>
    </xdr:from>
    <xdr:to>
      <xdr:col>4</xdr:col>
      <xdr:colOff>0</xdr:colOff>
      <xdr:row>12</xdr:row>
      <xdr:rowOff>9525</xdr:rowOff>
    </xdr:to>
    <xdr:graphicFrame macro="">
      <xdr:nvGraphicFramePr>
        <xdr:cNvPr id="2509912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12</xdr:row>
      <xdr:rowOff>0</xdr:rowOff>
    </xdr:from>
    <xdr:to>
      <xdr:col>4</xdr:col>
      <xdr:colOff>9525</xdr:colOff>
      <xdr:row>13</xdr:row>
      <xdr:rowOff>9525</xdr:rowOff>
    </xdr:to>
    <xdr:graphicFrame macro="">
      <xdr:nvGraphicFramePr>
        <xdr:cNvPr id="2509913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13</xdr:row>
      <xdr:rowOff>0</xdr:rowOff>
    </xdr:from>
    <xdr:to>
      <xdr:col>4</xdr:col>
      <xdr:colOff>9525</xdr:colOff>
      <xdr:row>14</xdr:row>
      <xdr:rowOff>9525</xdr:rowOff>
    </xdr:to>
    <xdr:graphicFrame macro="">
      <xdr:nvGraphicFramePr>
        <xdr:cNvPr id="2509914" name="Diagram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4</xdr:col>
      <xdr:colOff>9525</xdr:colOff>
      <xdr:row>15</xdr:row>
      <xdr:rowOff>9525</xdr:rowOff>
    </xdr:to>
    <xdr:graphicFrame macro="">
      <xdr:nvGraphicFramePr>
        <xdr:cNvPr id="2509915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15</xdr:row>
      <xdr:rowOff>0</xdr:rowOff>
    </xdr:from>
    <xdr:to>
      <xdr:col>4</xdr:col>
      <xdr:colOff>9525</xdr:colOff>
      <xdr:row>16</xdr:row>
      <xdr:rowOff>0</xdr:rowOff>
    </xdr:to>
    <xdr:graphicFrame macro="">
      <xdr:nvGraphicFramePr>
        <xdr:cNvPr id="2509916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16</xdr:row>
      <xdr:rowOff>0</xdr:rowOff>
    </xdr:from>
    <xdr:to>
      <xdr:col>4</xdr:col>
      <xdr:colOff>9525</xdr:colOff>
      <xdr:row>17</xdr:row>
      <xdr:rowOff>0</xdr:rowOff>
    </xdr:to>
    <xdr:graphicFrame macro="">
      <xdr:nvGraphicFramePr>
        <xdr:cNvPr id="2509917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4</xdr:col>
      <xdr:colOff>9525</xdr:colOff>
      <xdr:row>18</xdr:row>
      <xdr:rowOff>0</xdr:rowOff>
    </xdr:to>
    <xdr:graphicFrame macro="">
      <xdr:nvGraphicFramePr>
        <xdr:cNvPr id="2509918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18</xdr:row>
      <xdr:rowOff>0</xdr:rowOff>
    </xdr:from>
    <xdr:to>
      <xdr:col>4</xdr:col>
      <xdr:colOff>9525</xdr:colOff>
      <xdr:row>19</xdr:row>
      <xdr:rowOff>0</xdr:rowOff>
    </xdr:to>
    <xdr:graphicFrame macro="">
      <xdr:nvGraphicFramePr>
        <xdr:cNvPr id="2509919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4</xdr:col>
      <xdr:colOff>9525</xdr:colOff>
      <xdr:row>20</xdr:row>
      <xdr:rowOff>0</xdr:rowOff>
    </xdr:to>
    <xdr:graphicFrame macro="">
      <xdr:nvGraphicFramePr>
        <xdr:cNvPr id="2509920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20</xdr:row>
      <xdr:rowOff>0</xdr:rowOff>
    </xdr:from>
    <xdr:to>
      <xdr:col>4</xdr:col>
      <xdr:colOff>9525</xdr:colOff>
      <xdr:row>21</xdr:row>
      <xdr:rowOff>0</xdr:rowOff>
    </xdr:to>
    <xdr:graphicFrame macro="">
      <xdr:nvGraphicFramePr>
        <xdr:cNvPr id="2509921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21</xdr:row>
      <xdr:rowOff>0</xdr:rowOff>
    </xdr:from>
    <xdr:to>
      <xdr:col>4</xdr:col>
      <xdr:colOff>9525</xdr:colOff>
      <xdr:row>22</xdr:row>
      <xdr:rowOff>0</xdr:rowOff>
    </xdr:to>
    <xdr:graphicFrame macro="">
      <xdr:nvGraphicFramePr>
        <xdr:cNvPr id="2509922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22</xdr:row>
      <xdr:rowOff>0</xdr:rowOff>
    </xdr:from>
    <xdr:to>
      <xdr:col>4</xdr:col>
      <xdr:colOff>9525</xdr:colOff>
      <xdr:row>23</xdr:row>
      <xdr:rowOff>0</xdr:rowOff>
    </xdr:to>
    <xdr:graphicFrame macro="">
      <xdr:nvGraphicFramePr>
        <xdr:cNvPr id="2509923" name="Diagram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0</xdr:rowOff>
    </xdr:to>
    <xdr:graphicFrame macro="">
      <xdr:nvGraphicFramePr>
        <xdr:cNvPr id="2509924" name="Diagram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9525</xdr:colOff>
      <xdr:row>25</xdr:row>
      <xdr:rowOff>0</xdr:rowOff>
    </xdr:to>
    <xdr:graphicFrame macro="">
      <xdr:nvGraphicFramePr>
        <xdr:cNvPr id="2509925" name="Diagramm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25</xdr:row>
      <xdr:rowOff>0</xdr:rowOff>
    </xdr:from>
    <xdr:to>
      <xdr:col>4</xdr:col>
      <xdr:colOff>9525</xdr:colOff>
      <xdr:row>26</xdr:row>
      <xdr:rowOff>0</xdr:rowOff>
    </xdr:to>
    <xdr:graphicFrame macro="">
      <xdr:nvGraphicFramePr>
        <xdr:cNvPr id="2509926" name="Diagram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0</xdr:colOff>
      <xdr:row>26</xdr:row>
      <xdr:rowOff>0</xdr:rowOff>
    </xdr:from>
    <xdr:to>
      <xdr:col>4</xdr:col>
      <xdr:colOff>9525</xdr:colOff>
      <xdr:row>27</xdr:row>
      <xdr:rowOff>0</xdr:rowOff>
    </xdr:to>
    <xdr:graphicFrame macro="">
      <xdr:nvGraphicFramePr>
        <xdr:cNvPr id="2509927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0</xdr:colOff>
      <xdr:row>27</xdr:row>
      <xdr:rowOff>0</xdr:rowOff>
    </xdr:from>
    <xdr:to>
      <xdr:col>4</xdr:col>
      <xdr:colOff>9525</xdr:colOff>
      <xdr:row>28</xdr:row>
      <xdr:rowOff>0</xdr:rowOff>
    </xdr:to>
    <xdr:graphicFrame macro="">
      <xdr:nvGraphicFramePr>
        <xdr:cNvPr id="2509928" name="Diagram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0</xdr:colOff>
      <xdr:row>28</xdr:row>
      <xdr:rowOff>0</xdr:rowOff>
    </xdr:from>
    <xdr:to>
      <xdr:col>4</xdr:col>
      <xdr:colOff>9525</xdr:colOff>
      <xdr:row>29</xdr:row>
      <xdr:rowOff>0</xdr:rowOff>
    </xdr:to>
    <xdr:graphicFrame macro="">
      <xdr:nvGraphicFramePr>
        <xdr:cNvPr id="2509929" name="Diagram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4</xdr:col>
      <xdr:colOff>9525</xdr:colOff>
      <xdr:row>30</xdr:row>
      <xdr:rowOff>0</xdr:rowOff>
    </xdr:to>
    <xdr:graphicFrame macro="">
      <xdr:nvGraphicFramePr>
        <xdr:cNvPr id="2509930" name="Diagramm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0</xdr:colOff>
      <xdr:row>30</xdr:row>
      <xdr:rowOff>0</xdr:rowOff>
    </xdr:from>
    <xdr:to>
      <xdr:col>4</xdr:col>
      <xdr:colOff>9525</xdr:colOff>
      <xdr:row>31</xdr:row>
      <xdr:rowOff>0</xdr:rowOff>
    </xdr:to>
    <xdr:graphicFrame macro="">
      <xdr:nvGraphicFramePr>
        <xdr:cNvPr id="2509931" name="Diagramm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0</xdr:colOff>
      <xdr:row>31</xdr:row>
      <xdr:rowOff>0</xdr:rowOff>
    </xdr:from>
    <xdr:to>
      <xdr:col>4</xdr:col>
      <xdr:colOff>9525</xdr:colOff>
      <xdr:row>32</xdr:row>
      <xdr:rowOff>0</xdr:rowOff>
    </xdr:to>
    <xdr:graphicFrame macro="">
      <xdr:nvGraphicFramePr>
        <xdr:cNvPr id="2509932" name="Diagramm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0</xdr:colOff>
      <xdr:row>32</xdr:row>
      <xdr:rowOff>0</xdr:rowOff>
    </xdr:from>
    <xdr:to>
      <xdr:col>4</xdr:col>
      <xdr:colOff>9525</xdr:colOff>
      <xdr:row>33</xdr:row>
      <xdr:rowOff>0</xdr:rowOff>
    </xdr:to>
    <xdr:graphicFrame macro="">
      <xdr:nvGraphicFramePr>
        <xdr:cNvPr id="2509933" name="Diagramm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0</xdr:rowOff>
    </xdr:to>
    <xdr:graphicFrame macro="">
      <xdr:nvGraphicFramePr>
        <xdr:cNvPr id="2509934" name="Diagramm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0</xdr:colOff>
      <xdr:row>34</xdr:row>
      <xdr:rowOff>0</xdr:rowOff>
    </xdr:from>
    <xdr:to>
      <xdr:col>4</xdr:col>
      <xdr:colOff>9525</xdr:colOff>
      <xdr:row>35</xdr:row>
      <xdr:rowOff>0</xdr:rowOff>
    </xdr:to>
    <xdr:graphicFrame macro="">
      <xdr:nvGraphicFramePr>
        <xdr:cNvPr id="2509935" name="Diagramm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0</xdr:colOff>
      <xdr:row>35</xdr:row>
      <xdr:rowOff>0</xdr:rowOff>
    </xdr:from>
    <xdr:to>
      <xdr:col>4</xdr:col>
      <xdr:colOff>9525</xdr:colOff>
      <xdr:row>36</xdr:row>
      <xdr:rowOff>0</xdr:rowOff>
    </xdr:to>
    <xdr:graphicFrame macro="">
      <xdr:nvGraphicFramePr>
        <xdr:cNvPr id="2509936" name="Diagramm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</xdr:col>
      <xdr:colOff>0</xdr:colOff>
      <xdr:row>36</xdr:row>
      <xdr:rowOff>0</xdr:rowOff>
    </xdr:from>
    <xdr:to>
      <xdr:col>4</xdr:col>
      <xdr:colOff>9525</xdr:colOff>
      <xdr:row>37</xdr:row>
      <xdr:rowOff>0</xdr:rowOff>
    </xdr:to>
    <xdr:graphicFrame macro="">
      <xdr:nvGraphicFramePr>
        <xdr:cNvPr id="2509937" name="Diagramm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0</xdr:colOff>
      <xdr:row>37</xdr:row>
      <xdr:rowOff>0</xdr:rowOff>
    </xdr:from>
    <xdr:to>
      <xdr:col>4</xdr:col>
      <xdr:colOff>9525</xdr:colOff>
      <xdr:row>38</xdr:row>
      <xdr:rowOff>0</xdr:rowOff>
    </xdr:to>
    <xdr:graphicFrame macro="">
      <xdr:nvGraphicFramePr>
        <xdr:cNvPr id="2509938" name="Diagramm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</xdr:col>
      <xdr:colOff>0</xdr:colOff>
      <xdr:row>38</xdr:row>
      <xdr:rowOff>0</xdr:rowOff>
    </xdr:from>
    <xdr:to>
      <xdr:col>4</xdr:col>
      <xdr:colOff>9525</xdr:colOff>
      <xdr:row>39</xdr:row>
      <xdr:rowOff>0</xdr:rowOff>
    </xdr:to>
    <xdr:graphicFrame macro="">
      <xdr:nvGraphicFramePr>
        <xdr:cNvPr id="2509939" name="Diagram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</xdr:col>
      <xdr:colOff>0</xdr:colOff>
      <xdr:row>39</xdr:row>
      <xdr:rowOff>0</xdr:rowOff>
    </xdr:from>
    <xdr:to>
      <xdr:col>4</xdr:col>
      <xdr:colOff>9525</xdr:colOff>
      <xdr:row>40</xdr:row>
      <xdr:rowOff>0</xdr:rowOff>
    </xdr:to>
    <xdr:graphicFrame macro="">
      <xdr:nvGraphicFramePr>
        <xdr:cNvPr id="2509940" name="Diagram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0</xdr:colOff>
      <xdr:row>40</xdr:row>
      <xdr:rowOff>0</xdr:rowOff>
    </xdr:from>
    <xdr:to>
      <xdr:col>4</xdr:col>
      <xdr:colOff>9525</xdr:colOff>
      <xdr:row>41</xdr:row>
      <xdr:rowOff>0</xdr:rowOff>
    </xdr:to>
    <xdr:graphicFrame macro="">
      <xdr:nvGraphicFramePr>
        <xdr:cNvPr id="2509941" name="Diagramm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0</xdr:colOff>
      <xdr:row>8</xdr:row>
      <xdr:rowOff>0</xdr:rowOff>
    </xdr:from>
    <xdr:to>
      <xdr:col>4</xdr:col>
      <xdr:colOff>9525</xdr:colOff>
      <xdr:row>9</xdr:row>
      <xdr:rowOff>9525</xdr:rowOff>
    </xdr:to>
    <xdr:graphicFrame macro="">
      <xdr:nvGraphicFramePr>
        <xdr:cNvPr id="2509942" name="Diagramm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4</xdr:col>
      <xdr:colOff>19050</xdr:colOff>
      <xdr:row>10</xdr:row>
      <xdr:rowOff>28575</xdr:rowOff>
    </xdr:to>
    <xdr:graphicFrame macro="">
      <xdr:nvGraphicFramePr>
        <xdr:cNvPr id="2509943" name="Diagramm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0</xdr:colOff>
      <xdr:row>2</xdr:row>
      <xdr:rowOff>0</xdr:rowOff>
    </xdr:from>
    <xdr:to>
      <xdr:col>4</xdr:col>
      <xdr:colOff>9525</xdr:colOff>
      <xdr:row>3</xdr:row>
      <xdr:rowOff>9525</xdr:rowOff>
    </xdr:to>
    <xdr:graphicFrame macro="">
      <xdr:nvGraphicFramePr>
        <xdr:cNvPr id="2509944" name="Diagramm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0</xdr:row>
      <xdr:rowOff>323850</xdr:rowOff>
    </xdr:from>
    <xdr:to>
      <xdr:col>2</xdr:col>
      <xdr:colOff>1133475</xdr:colOff>
      <xdr:row>2</xdr:row>
      <xdr:rowOff>0</xdr:rowOff>
    </xdr:to>
    <xdr:graphicFrame macro="">
      <xdr:nvGraphicFramePr>
        <xdr:cNvPr id="2509945" name="Diagramm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2</xdr:row>
      <xdr:rowOff>0</xdr:rowOff>
    </xdr:from>
    <xdr:to>
      <xdr:col>2</xdr:col>
      <xdr:colOff>1133475</xdr:colOff>
      <xdr:row>3</xdr:row>
      <xdr:rowOff>0</xdr:rowOff>
    </xdr:to>
    <xdr:graphicFrame macro="">
      <xdr:nvGraphicFramePr>
        <xdr:cNvPr id="2509946" name="Diagramm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3</xdr:row>
      <xdr:rowOff>0</xdr:rowOff>
    </xdr:from>
    <xdr:to>
      <xdr:col>2</xdr:col>
      <xdr:colOff>1133475</xdr:colOff>
      <xdr:row>4</xdr:row>
      <xdr:rowOff>0</xdr:rowOff>
    </xdr:to>
    <xdr:graphicFrame macro="">
      <xdr:nvGraphicFramePr>
        <xdr:cNvPr id="2509947" name="Diagramm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4</xdr:row>
      <xdr:rowOff>0</xdr:rowOff>
    </xdr:from>
    <xdr:to>
      <xdr:col>2</xdr:col>
      <xdr:colOff>1133475</xdr:colOff>
      <xdr:row>5</xdr:row>
      <xdr:rowOff>0</xdr:rowOff>
    </xdr:to>
    <xdr:graphicFrame macro="">
      <xdr:nvGraphicFramePr>
        <xdr:cNvPr id="2509948" name="Diagramm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5</xdr:row>
      <xdr:rowOff>0</xdr:rowOff>
    </xdr:from>
    <xdr:to>
      <xdr:col>2</xdr:col>
      <xdr:colOff>1133475</xdr:colOff>
      <xdr:row>6</xdr:row>
      <xdr:rowOff>0</xdr:rowOff>
    </xdr:to>
    <xdr:graphicFrame macro="">
      <xdr:nvGraphicFramePr>
        <xdr:cNvPr id="2509949" name="Diagramm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6</xdr:row>
      <xdr:rowOff>0</xdr:rowOff>
    </xdr:from>
    <xdr:to>
      <xdr:col>2</xdr:col>
      <xdr:colOff>1133475</xdr:colOff>
      <xdr:row>7</xdr:row>
      <xdr:rowOff>0</xdr:rowOff>
    </xdr:to>
    <xdr:graphicFrame macro="">
      <xdr:nvGraphicFramePr>
        <xdr:cNvPr id="2509950" name="Diagramm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2</xdr:col>
      <xdr:colOff>0</xdr:colOff>
      <xdr:row>7</xdr:row>
      <xdr:rowOff>0</xdr:rowOff>
    </xdr:from>
    <xdr:to>
      <xdr:col>2</xdr:col>
      <xdr:colOff>1133475</xdr:colOff>
      <xdr:row>8</xdr:row>
      <xdr:rowOff>0</xdr:rowOff>
    </xdr:to>
    <xdr:graphicFrame macro="">
      <xdr:nvGraphicFramePr>
        <xdr:cNvPr id="2509951" name="Diagramm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</xdr:col>
      <xdr:colOff>0</xdr:colOff>
      <xdr:row>8</xdr:row>
      <xdr:rowOff>0</xdr:rowOff>
    </xdr:from>
    <xdr:to>
      <xdr:col>2</xdr:col>
      <xdr:colOff>1133475</xdr:colOff>
      <xdr:row>9</xdr:row>
      <xdr:rowOff>0</xdr:rowOff>
    </xdr:to>
    <xdr:graphicFrame macro="">
      <xdr:nvGraphicFramePr>
        <xdr:cNvPr id="2509952" name="Diagramm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1133475</xdr:colOff>
      <xdr:row>10</xdr:row>
      <xdr:rowOff>0</xdr:rowOff>
    </xdr:to>
    <xdr:graphicFrame macro="">
      <xdr:nvGraphicFramePr>
        <xdr:cNvPr id="2509953" name="Diagramm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1133475</xdr:colOff>
      <xdr:row>11</xdr:row>
      <xdr:rowOff>0</xdr:rowOff>
    </xdr:to>
    <xdr:graphicFrame macro="">
      <xdr:nvGraphicFramePr>
        <xdr:cNvPr id="2509954" name="Diagramm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2</xdr:col>
      <xdr:colOff>1133475</xdr:colOff>
      <xdr:row>12</xdr:row>
      <xdr:rowOff>0</xdr:rowOff>
    </xdr:to>
    <xdr:graphicFrame macro="">
      <xdr:nvGraphicFramePr>
        <xdr:cNvPr id="2509955" name="Diagramm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2</xdr:col>
      <xdr:colOff>1133475</xdr:colOff>
      <xdr:row>13</xdr:row>
      <xdr:rowOff>0</xdr:rowOff>
    </xdr:to>
    <xdr:graphicFrame macro="">
      <xdr:nvGraphicFramePr>
        <xdr:cNvPr id="2509956" name="Diagramm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1133475</xdr:colOff>
      <xdr:row>14</xdr:row>
      <xdr:rowOff>0</xdr:rowOff>
    </xdr:to>
    <xdr:graphicFrame macro="">
      <xdr:nvGraphicFramePr>
        <xdr:cNvPr id="2509957" name="Diagramm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</xdr:col>
      <xdr:colOff>0</xdr:colOff>
      <xdr:row>14</xdr:row>
      <xdr:rowOff>0</xdr:rowOff>
    </xdr:from>
    <xdr:to>
      <xdr:col>2</xdr:col>
      <xdr:colOff>1133475</xdr:colOff>
      <xdr:row>15</xdr:row>
      <xdr:rowOff>0</xdr:rowOff>
    </xdr:to>
    <xdr:graphicFrame macro="">
      <xdr:nvGraphicFramePr>
        <xdr:cNvPr id="2509958" name="Diagramm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1133475</xdr:colOff>
      <xdr:row>16</xdr:row>
      <xdr:rowOff>0</xdr:rowOff>
    </xdr:to>
    <xdr:graphicFrame macro="">
      <xdr:nvGraphicFramePr>
        <xdr:cNvPr id="2509959" name="Diagramm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2</xdr:col>
      <xdr:colOff>1133475</xdr:colOff>
      <xdr:row>17</xdr:row>
      <xdr:rowOff>0</xdr:rowOff>
    </xdr:to>
    <xdr:graphicFrame macro="">
      <xdr:nvGraphicFramePr>
        <xdr:cNvPr id="2509960" name="Diagramm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17</xdr:row>
      <xdr:rowOff>0</xdr:rowOff>
    </xdr:from>
    <xdr:to>
      <xdr:col>2</xdr:col>
      <xdr:colOff>1133475</xdr:colOff>
      <xdr:row>18</xdr:row>
      <xdr:rowOff>0</xdr:rowOff>
    </xdr:to>
    <xdr:graphicFrame macro="">
      <xdr:nvGraphicFramePr>
        <xdr:cNvPr id="2509961" name="Diagramm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2</xdr:col>
      <xdr:colOff>1133475</xdr:colOff>
      <xdr:row>19</xdr:row>
      <xdr:rowOff>0</xdr:rowOff>
    </xdr:to>
    <xdr:graphicFrame macro="">
      <xdr:nvGraphicFramePr>
        <xdr:cNvPr id="2509962" name="Diagramm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0</xdr:colOff>
      <xdr:row>20</xdr:row>
      <xdr:rowOff>0</xdr:rowOff>
    </xdr:from>
    <xdr:to>
      <xdr:col>2</xdr:col>
      <xdr:colOff>1133475</xdr:colOff>
      <xdr:row>21</xdr:row>
      <xdr:rowOff>0</xdr:rowOff>
    </xdr:to>
    <xdr:graphicFrame macro="">
      <xdr:nvGraphicFramePr>
        <xdr:cNvPr id="2509963" name="Diagramm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2</xdr:col>
      <xdr:colOff>1133475</xdr:colOff>
      <xdr:row>22</xdr:row>
      <xdr:rowOff>0</xdr:rowOff>
    </xdr:to>
    <xdr:graphicFrame macro="">
      <xdr:nvGraphicFramePr>
        <xdr:cNvPr id="2509964" name="Diagramm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2</xdr:col>
      <xdr:colOff>1133475</xdr:colOff>
      <xdr:row>23</xdr:row>
      <xdr:rowOff>0</xdr:rowOff>
    </xdr:to>
    <xdr:graphicFrame macro="">
      <xdr:nvGraphicFramePr>
        <xdr:cNvPr id="2509965" name="Diagramm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</xdr:col>
      <xdr:colOff>0</xdr:colOff>
      <xdr:row>22</xdr:row>
      <xdr:rowOff>561975</xdr:rowOff>
    </xdr:from>
    <xdr:to>
      <xdr:col>2</xdr:col>
      <xdr:colOff>1133475</xdr:colOff>
      <xdr:row>24</xdr:row>
      <xdr:rowOff>0</xdr:rowOff>
    </xdr:to>
    <xdr:graphicFrame macro="">
      <xdr:nvGraphicFramePr>
        <xdr:cNvPr id="2509966" name="Diagramm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2</xdr:col>
      <xdr:colOff>0</xdr:colOff>
      <xdr:row>23</xdr:row>
      <xdr:rowOff>561975</xdr:rowOff>
    </xdr:from>
    <xdr:to>
      <xdr:col>2</xdr:col>
      <xdr:colOff>1133475</xdr:colOff>
      <xdr:row>25</xdr:row>
      <xdr:rowOff>0</xdr:rowOff>
    </xdr:to>
    <xdr:graphicFrame macro="">
      <xdr:nvGraphicFramePr>
        <xdr:cNvPr id="2509967" name="Diagramm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2</xdr:col>
      <xdr:colOff>0</xdr:colOff>
      <xdr:row>24</xdr:row>
      <xdr:rowOff>561975</xdr:rowOff>
    </xdr:from>
    <xdr:to>
      <xdr:col>2</xdr:col>
      <xdr:colOff>1133475</xdr:colOff>
      <xdr:row>26</xdr:row>
      <xdr:rowOff>0</xdr:rowOff>
    </xdr:to>
    <xdr:graphicFrame macro="">
      <xdr:nvGraphicFramePr>
        <xdr:cNvPr id="2509968" name="Diagramm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</xdr:col>
      <xdr:colOff>0</xdr:colOff>
      <xdr:row>19</xdr:row>
      <xdr:rowOff>0</xdr:rowOff>
    </xdr:from>
    <xdr:to>
      <xdr:col>2</xdr:col>
      <xdr:colOff>1133475</xdr:colOff>
      <xdr:row>20</xdr:row>
      <xdr:rowOff>0</xdr:rowOff>
    </xdr:to>
    <xdr:graphicFrame macro="">
      <xdr:nvGraphicFramePr>
        <xdr:cNvPr id="2509969" name="Diagramm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1133475</xdr:colOff>
      <xdr:row>28</xdr:row>
      <xdr:rowOff>0</xdr:rowOff>
    </xdr:to>
    <xdr:graphicFrame macro="">
      <xdr:nvGraphicFramePr>
        <xdr:cNvPr id="2509970" name="Diagramm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</xdr:col>
      <xdr:colOff>0</xdr:colOff>
      <xdr:row>28</xdr:row>
      <xdr:rowOff>0</xdr:rowOff>
    </xdr:from>
    <xdr:to>
      <xdr:col>2</xdr:col>
      <xdr:colOff>1133475</xdr:colOff>
      <xdr:row>29</xdr:row>
      <xdr:rowOff>0</xdr:rowOff>
    </xdr:to>
    <xdr:graphicFrame macro="">
      <xdr:nvGraphicFramePr>
        <xdr:cNvPr id="2509971" name="Diagramm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</xdr:col>
      <xdr:colOff>0</xdr:colOff>
      <xdr:row>29</xdr:row>
      <xdr:rowOff>0</xdr:rowOff>
    </xdr:from>
    <xdr:to>
      <xdr:col>2</xdr:col>
      <xdr:colOff>1133475</xdr:colOff>
      <xdr:row>30</xdr:row>
      <xdr:rowOff>0</xdr:rowOff>
    </xdr:to>
    <xdr:graphicFrame macro="">
      <xdr:nvGraphicFramePr>
        <xdr:cNvPr id="2509972" name="Diagramm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2</xdr:col>
      <xdr:colOff>0</xdr:colOff>
      <xdr:row>30</xdr:row>
      <xdr:rowOff>0</xdr:rowOff>
    </xdr:from>
    <xdr:to>
      <xdr:col>2</xdr:col>
      <xdr:colOff>1133475</xdr:colOff>
      <xdr:row>31</xdr:row>
      <xdr:rowOff>0</xdr:rowOff>
    </xdr:to>
    <xdr:graphicFrame macro="">
      <xdr:nvGraphicFramePr>
        <xdr:cNvPr id="2509973" name="Diagramm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</xdr:col>
      <xdr:colOff>0</xdr:colOff>
      <xdr:row>31</xdr:row>
      <xdr:rowOff>0</xdr:rowOff>
    </xdr:from>
    <xdr:to>
      <xdr:col>2</xdr:col>
      <xdr:colOff>1133475</xdr:colOff>
      <xdr:row>32</xdr:row>
      <xdr:rowOff>0</xdr:rowOff>
    </xdr:to>
    <xdr:graphicFrame macro="">
      <xdr:nvGraphicFramePr>
        <xdr:cNvPr id="2509974" name="Diagramm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</xdr:col>
      <xdr:colOff>0</xdr:colOff>
      <xdr:row>32</xdr:row>
      <xdr:rowOff>0</xdr:rowOff>
    </xdr:from>
    <xdr:to>
      <xdr:col>2</xdr:col>
      <xdr:colOff>1133475</xdr:colOff>
      <xdr:row>33</xdr:row>
      <xdr:rowOff>0</xdr:rowOff>
    </xdr:to>
    <xdr:graphicFrame macro="">
      <xdr:nvGraphicFramePr>
        <xdr:cNvPr id="2509975" name="Diagramm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2</xdr:col>
      <xdr:colOff>0</xdr:colOff>
      <xdr:row>26</xdr:row>
      <xdr:rowOff>0</xdr:rowOff>
    </xdr:from>
    <xdr:to>
      <xdr:col>2</xdr:col>
      <xdr:colOff>1133475</xdr:colOff>
      <xdr:row>27</xdr:row>
      <xdr:rowOff>9525</xdr:rowOff>
    </xdr:to>
    <xdr:graphicFrame macro="">
      <xdr:nvGraphicFramePr>
        <xdr:cNvPr id="2509976" name="Diagramm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1133475</xdr:colOff>
      <xdr:row>35</xdr:row>
      <xdr:rowOff>0</xdr:rowOff>
    </xdr:to>
    <xdr:graphicFrame macro="">
      <xdr:nvGraphicFramePr>
        <xdr:cNvPr id="2509977" name="Diagramm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1133475</xdr:colOff>
      <xdr:row>36</xdr:row>
      <xdr:rowOff>0</xdr:rowOff>
    </xdr:to>
    <xdr:graphicFrame macro="">
      <xdr:nvGraphicFramePr>
        <xdr:cNvPr id="2509978" name="Diagramm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2</xdr:col>
      <xdr:colOff>0</xdr:colOff>
      <xdr:row>36</xdr:row>
      <xdr:rowOff>0</xdr:rowOff>
    </xdr:from>
    <xdr:to>
      <xdr:col>2</xdr:col>
      <xdr:colOff>1133475</xdr:colOff>
      <xdr:row>37</xdr:row>
      <xdr:rowOff>0</xdr:rowOff>
    </xdr:to>
    <xdr:graphicFrame macro="">
      <xdr:nvGraphicFramePr>
        <xdr:cNvPr id="2509979" name="Diagramm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1133475</xdr:colOff>
      <xdr:row>38</xdr:row>
      <xdr:rowOff>0</xdr:rowOff>
    </xdr:to>
    <xdr:graphicFrame macro="">
      <xdr:nvGraphicFramePr>
        <xdr:cNvPr id="2509980" name="Diagramm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2</xdr:col>
      <xdr:colOff>1133475</xdr:colOff>
      <xdr:row>39</xdr:row>
      <xdr:rowOff>0</xdr:rowOff>
    </xdr:to>
    <xdr:graphicFrame macro="">
      <xdr:nvGraphicFramePr>
        <xdr:cNvPr id="2509981" name="Diagramm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2</xdr:col>
      <xdr:colOff>0</xdr:colOff>
      <xdr:row>39</xdr:row>
      <xdr:rowOff>0</xdr:rowOff>
    </xdr:from>
    <xdr:to>
      <xdr:col>2</xdr:col>
      <xdr:colOff>1133475</xdr:colOff>
      <xdr:row>40</xdr:row>
      <xdr:rowOff>0</xdr:rowOff>
    </xdr:to>
    <xdr:graphicFrame macro="">
      <xdr:nvGraphicFramePr>
        <xdr:cNvPr id="2509982" name="Diagramm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2</xdr:col>
      <xdr:colOff>0</xdr:colOff>
      <xdr:row>33</xdr:row>
      <xdr:rowOff>0</xdr:rowOff>
    </xdr:from>
    <xdr:to>
      <xdr:col>2</xdr:col>
      <xdr:colOff>1133475</xdr:colOff>
      <xdr:row>34</xdr:row>
      <xdr:rowOff>9525</xdr:rowOff>
    </xdr:to>
    <xdr:graphicFrame macro="">
      <xdr:nvGraphicFramePr>
        <xdr:cNvPr id="2509983" name="Diagramm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</xdr:col>
      <xdr:colOff>0</xdr:colOff>
      <xdr:row>40</xdr:row>
      <xdr:rowOff>561975</xdr:rowOff>
    </xdr:from>
    <xdr:to>
      <xdr:col>2</xdr:col>
      <xdr:colOff>1133475</xdr:colOff>
      <xdr:row>41</xdr:row>
      <xdr:rowOff>0</xdr:rowOff>
    </xdr:to>
    <xdr:graphicFrame macro="">
      <xdr:nvGraphicFramePr>
        <xdr:cNvPr id="2509984" name="Diagramm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1133475</xdr:colOff>
      <xdr:row>41</xdr:row>
      <xdr:rowOff>0</xdr:rowOff>
    </xdr:to>
    <xdr:graphicFrame macro="">
      <xdr:nvGraphicFramePr>
        <xdr:cNvPr id="2509985" name="Diagramm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323850</xdr:rowOff>
    </xdr:from>
    <xdr:to>
      <xdr:col>4</xdr:col>
      <xdr:colOff>0</xdr:colOff>
      <xdr:row>2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</xdr:row>
      <xdr:rowOff>0</xdr:rowOff>
    </xdr:from>
    <xdr:to>
      <xdr:col>4</xdr:col>
      <xdr:colOff>9525</xdr:colOff>
      <xdr:row>5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5</xdr:row>
      <xdr:rowOff>0</xdr:rowOff>
    </xdr:from>
    <xdr:to>
      <xdr:col>4</xdr:col>
      <xdr:colOff>9525</xdr:colOff>
      <xdr:row>6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6</xdr:row>
      <xdr:rowOff>0</xdr:rowOff>
    </xdr:from>
    <xdr:to>
      <xdr:col>4</xdr:col>
      <xdr:colOff>9525</xdr:colOff>
      <xdr:row>7</xdr:row>
      <xdr:rowOff>9525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7</xdr:row>
      <xdr:rowOff>0</xdr:rowOff>
    </xdr:from>
    <xdr:to>
      <xdr:col>4</xdr:col>
      <xdr:colOff>9525</xdr:colOff>
      <xdr:row>8</xdr:row>
      <xdr:rowOff>9525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10</xdr:row>
      <xdr:rowOff>0</xdr:rowOff>
    </xdr:from>
    <xdr:to>
      <xdr:col>4</xdr:col>
      <xdr:colOff>9525</xdr:colOff>
      <xdr:row>11</xdr:row>
      <xdr:rowOff>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1152525</xdr:colOff>
      <xdr:row>11</xdr:row>
      <xdr:rowOff>0</xdr:rowOff>
    </xdr:from>
    <xdr:to>
      <xdr:col>4</xdr:col>
      <xdr:colOff>0</xdr:colOff>
      <xdr:row>12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12</xdr:row>
      <xdr:rowOff>0</xdr:rowOff>
    </xdr:from>
    <xdr:to>
      <xdr:col>4</xdr:col>
      <xdr:colOff>9525</xdr:colOff>
      <xdr:row>13</xdr:row>
      <xdr:rowOff>9525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13</xdr:row>
      <xdr:rowOff>0</xdr:rowOff>
    </xdr:from>
    <xdr:to>
      <xdr:col>4</xdr:col>
      <xdr:colOff>9525</xdr:colOff>
      <xdr:row>14</xdr:row>
      <xdr:rowOff>9525</xdr:rowOff>
    </xdr:to>
    <xdr:graphicFrame macro="">
      <xdr:nvGraphicFramePr>
        <xdr:cNvPr id="11" name="Diagram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4</xdr:col>
      <xdr:colOff>9525</xdr:colOff>
      <xdr:row>15</xdr:row>
      <xdr:rowOff>9525</xdr:rowOff>
    </xdr:to>
    <xdr:graphicFrame macro="">
      <xdr:nvGraphicFramePr>
        <xdr:cNvPr id="12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15</xdr:row>
      <xdr:rowOff>0</xdr:rowOff>
    </xdr:from>
    <xdr:to>
      <xdr:col>4</xdr:col>
      <xdr:colOff>9525</xdr:colOff>
      <xdr:row>16</xdr:row>
      <xdr:rowOff>0</xdr:rowOff>
    </xdr:to>
    <xdr:graphicFrame macro="">
      <xdr:nvGraphicFramePr>
        <xdr:cNvPr id="13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16</xdr:row>
      <xdr:rowOff>0</xdr:rowOff>
    </xdr:from>
    <xdr:to>
      <xdr:col>4</xdr:col>
      <xdr:colOff>9525</xdr:colOff>
      <xdr:row>17</xdr:row>
      <xdr:rowOff>0</xdr:rowOff>
    </xdr:to>
    <xdr:graphicFrame macro="">
      <xdr:nvGraphicFramePr>
        <xdr:cNvPr id="14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4</xdr:col>
      <xdr:colOff>9525</xdr:colOff>
      <xdr:row>18</xdr:row>
      <xdr:rowOff>0</xdr:rowOff>
    </xdr:to>
    <xdr:graphicFrame macro="">
      <xdr:nvGraphicFramePr>
        <xdr:cNvPr id="15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18</xdr:row>
      <xdr:rowOff>0</xdr:rowOff>
    </xdr:from>
    <xdr:to>
      <xdr:col>4</xdr:col>
      <xdr:colOff>9525</xdr:colOff>
      <xdr:row>19</xdr:row>
      <xdr:rowOff>0</xdr:rowOff>
    </xdr:to>
    <xdr:graphicFrame macro="">
      <xdr:nvGraphicFramePr>
        <xdr:cNvPr id="16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4</xdr:col>
      <xdr:colOff>9525</xdr:colOff>
      <xdr:row>20</xdr:row>
      <xdr:rowOff>0</xdr:rowOff>
    </xdr:to>
    <xdr:graphicFrame macro="">
      <xdr:nvGraphicFramePr>
        <xdr:cNvPr id="17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20</xdr:row>
      <xdr:rowOff>0</xdr:rowOff>
    </xdr:from>
    <xdr:to>
      <xdr:col>4</xdr:col>
      <xdr:colOff>9525</xdr:colOff>
      <xdr:row>21</xdr:row>
      <xdr:rowOff>0</xdr:rowOff>
    </xdr:to>
    <xdr:graphicFrame macro="">
      <xdr:nvGraphicFramePr>
        <xdr:cNvPr id="18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21</xdr:row>
      <xdr:rowOff>0</xdr:rowOff>
    </xdr:from>
    <xdr:to>
      <xdr:col>4</xdr:col>
      <xdr:colOff>9525</xdr:colOff>
      <xdr:row>22</xdr:row>
      <xdr:rowOff>0</xdr:rowOff>
    </xdr:to>
    <xdr:graphicFrame macro="">
      <xdr:nvGraphicFramePr>
        <xdr:cNvPr id="19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22</xdr:row>
      <xdr:rowOff>0</xdr:rowOff>
    </xdr:from>
    <xdr:to>
      <xdr:col>4</xdr:col>
      <xdr:colOff>9525</xdr:colOff>
      <xdr:row>23</xdr:row>
      <xdr:rowOff>0</xdr:rowOff>
    </xdr:to>
    <xdr:graphicFrame macro="">
      <xdr:nvGraphicFramePr>
        <xdr:cNvPr id="20" name="Diagram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0</xdr:rowOff>
    </xdr:to>
    <xdr:graphicFrame macro="">
      <xdr:nvGraphicFramePr>
        <xdr:cNvPr id="21" name="Diagram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9525</xdr:colOff>
      <xdr:row>25</xdr:row>
      <xdr:rowOff>0</xdr:rowOff>
    </xdr:to>
    <xdr:graphicFrame macro="">
      <xdr:nvGraphicFramePr>
        <xdr:cNvPr id="22" name="Diagramm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25</xdr:row>
      <xdr:rowOff>0</xdr:rowOff>
    </xdr:from>
    <xdr:to>
      <xdr:col>4</xdr:col>
      <xdr:colOff>9525</xdr:colOff>
      <xdr:row>26</xdr:row>
      <xdr:rowOff>0</xdr:rowOff>
    </xdr:to>
    <xdr:graphicFrame macro="">
      <xdr:nvGraphicFramePr>
        <xdr:cNvPr id="23" name="Diagram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0</xdr:colOff>
      <xdr:row>26</xdr:row>
      <xdr:rowOff>0</xdr:rowOff>
    </xdr:from>
    <xdr:to>
      <xdr:col>4</xdr:col>
      <xdr:colOff>9525</xdr:colOff>
      <xdr:row>27</xdr:row>
      <xdr:rowOff>0</xdr:rowOff>
    </xdr:to>
    <xdr:graphicFrame macro="">
      <xdr:nvGraphicFramePr>
        <xdr:cNvPr id="24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0</xdr:colOff>
      <xdr:row>27</xdr:row>
      <xdr:rowOff>0</xdr:rowOff>
    </xdr:from>
    <xdr:to>
      <xdr:col>4</xdr:col>
      <xdr:colOff>9525</xdr:colOff>
      <xdr:row>28</xdr:row>
      <xdr:rowOff>0</xdr:rowOff>
    </xdr:to>
    <xdr:graphicFrame macro="">
      <xdr:nvGraphicFramePr>
        <xdr:cNvPr id="25" name="Diagram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0</xdr:colOff>
      <xdr:row>28</xdr:row>
      <xdr:rowOff>0</xdr:rowOff>
    </xdr:from>
    <xdr:to>
      <xdr:col>4</xdr:col>
      <xdr:colOff>9525</xdr:colOff>
      <xdr:row>29</xdr:row>
      <xdr:rowOff>0</xdr:rowOff>
    </xdr:to>
    <xdr:graphicFrame macro="">
      <xdr:nvGraphicFramePr>
        <xdr:cNvPr id="26" name="Diagram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4</xdr:col>
      <xdr:colOff>9525</xdr:colOff>
      <xdr:row>30</xdr:row>
      <xdr:rowOff>0</xdr:rowOff>
    </xdr:to>
    <xdr:graphicFrame macro="">
      <xdr:nvGraphicFramePr>
        <xdr:cNvPr id="27" name="Diagramm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0</xdr:colOff>
      <xdr:row>30</xdr:row>
      <xdr:rowOff>0</xdr:rowOff>
    </xdr:from>
    <xdr:to>
      <xdr:col>4</xdr:col>
      <xdr:colOff>9525</xdr:colOff>
      <xdr:row>31</xdr:row>
      <xdr:rowOff>0</xdr:rowOff>
    </xdr:to>
    <xdr:graphicFrame macro="">
      <xdr:nvGraphicFramePr>
        <xdr:cNvPr id="28" name="Diagramm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0</xdr:colOff>
      <xdr:row>31</xdr:row>
      <xdr:rowOff>0</xdr:rowOff>
    </xdr:from>
    <xdr:to>
      <xdr:col>4</xdr:col>
      <xdr:colOff>9525</xdr:colOff>
      <xdr:row>32</xdr:row>
      <xdr:rowOff>0</xdr:rowOff>
    </xdr:to>
    <xdr:graphicFrame macro="">
      <xdr:nvGraphicFramePr>
        <xdr:cNvPr id="29" name="Diagramm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0</xdr:colOff>
      <xdr:row>32</xdr:row>
      <xdr:rowOff>0</xdr:rowOff>
    </xdr:from>
    <xdr:to>
      <xdr:col>4</xdr:col>
      <xdr:colOff>9525</xdr:colOff>
      <xdr:row>33</xdr:row>
      <xdr:rowOff>0</xdr:rowOff>
    </xdr:to>
    <xdr:graphicFrame macro="">
      <xdr:nvGraphicFramePr>
        <xdr:cNvPr id="30" name="Diagramm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0</xdr:colOff>
      <xdr:row>8</xdr:row>
      <xdr:rowOff>0</xdr:rowOff>
    </xdr:from>
    <xdr:to>
      <xdr:col>4</xdr:col>
      <xdr:colOff>9525</xdr:colOff>
      <xdr:row>9</xdr:row>
      <xdr:rowOff>9525</xdr:rowOff>
    </xdr:to>
    <xdr:graphicFrame macro="">
      <xdr:nvGraphicFramePr>
        <xdr:cNvPr id="31" name="Diagramm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4</xdr:col>
      <xdr:colOff>19050</xdr:colOff>
      <xdr:row>10</xdr:row>
      <xdr:rowOff>28575</xdr:rowOff>
    </xdr:to>
    <xdr:graphicFrame macro="">
      <xdr:nvGraphicFramePr>
        <xdr:cNvPr id="32" name="Diagramm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0</xdr:colOff>
      <xdr:row>2</xdr:row>
      <xdr:rowOff>0</xdr:rowOff>
    </xdr:from>
    <xdr:to>
      <xdr:col>4</xdr:col>
      <xdr:colOff>9525</xdr:colOff>
      <xdr:row>3</xdr:row>
      <xdr:rowOff>9525</xdr:rowOff>
    </xdr:to>
    <xdr:graphicFrame macro="">
      <xdr:nvGraphicFramePr>
        <xdr:cNvPr id="33" name="Diagramm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</xdr:col>
      <xdr:colOff>0</xdr:colOff>
      <xdr:row>0</xdr:row>
      <xdr:rowOff>323850</xdr:rowOff>
    </xdr:from>
    <xdr:to>
      <xdr:col>2</xdr:col>
      <xdr:colOff>1133475</xdr:colOff>
      <xdr:row>2</xdr:row>
      <xdr:rowOff>0</xdr:rowOff>
    </xdr:to>
    <xdr:graphicFrame macro="">
      <xdr:nvGraphicFramePr>
        <xdr:cNvPr id="34" name="Diagramm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</xdr:col>
      <xdr:colOff>0</xdr:colOff>
      <xdr:row>2</xdr:row>
      <xdr:rowOff>0</xdr:rowOff>
    </xdr:from>
    <xdr:to>
      <xdr:col>2</xdr:col>
      <xdr:colOff>1133475</xdr:colOff>
      <xdr:row>3</xdr:row>
      <xdr:rowOff>0</xdr:rowOff>
    </xdr:to>
    <xdr:graphicFrame macro="">
      <xdr:nvGraphicFramePr>
        <xdr:cNvPr id="35" name="Diagramm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0</xdr:colOff>
      <xdr:row>3</xdr:row>
      <xdr:rowOff>0</xdr:rowOff>
    </xdr:from>
    <xdr:to>
      <xdr:col>2</xdr:col>
      <xdr:colOff>1133475</xdr:colOff>
      <xdr:row>4</xdr:row>
      <xdr:rowOff>0</xdr:rowOff>
    </xdr:to>
    <xdr:graphicFrame macro="">
      <xdr:nvGraphicFramePr>
        <xdr:cNvPr id="36" name="Diagramm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0</xdr:colOff>
      <xdr:row>4</xdr:row>
      <xdr:rowOff>0</xdr:rowOff>
    </xdr:from>
    <xdr:to>
      <xdr:col>2</xdr:col>
      <xdr:colOff>1133475</xdr:colOff>
      <xdr:row>5</xdr:row>
      <xdr:rowOff>0</xdr:rowOff>
    </xdr:to>
    <xdr:graphicFrame macro="">
      <xdr:nvGraphicFramePr>
        <xdr:cNvPr id="37" name="Diagramm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0</xdr:colOff>
      <xdr:row>5</xdr:row>
      <xdr:rowOff>0</xdr:rowOff>
    </xdr:from>
    <xdr:to>
      <xdr:col>2</xdr:col>
      <xdr:colOff>1133475</xdr:colOff>
      <xdr:row>6</xdr:row>
      <xdr:rowOff>0</xdr:rowOff>
    </xdr:to>
    <xdr:graphicFrame macro="">
      <xdr:nvGraphicFramePr>
        <xdr:cNvPr id="38" name="Diagramm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0</xdr:colOff>
      <xdr:row>6</xdr:row>
      <xdr:rowOff>0</xdr:rowOff>
    </xdr:from>
    <xdr:to>
      <xdr:col>2</xdr:col>
      <xdr:colOff>1133475</xdr:colOff>
      <xdr:row>7</xdr:row>
      <xdr:rowOff>0</xdr:rowOff>
    </xdr:to>
    <xdr:graphicFrame macro="">
      <xdr:nvGraphicFramePr>
        <xdr:cNvPr id="39" name="Diagramm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7</xdr:row>
      <xdr:rowOff>0</xdr:rowOff>
    </xdr:from>
    <xdr:to>
      <xdr:col>2</xdr:col>
      <xdr:colOff>1133475</xdr:colOff>
      <xdr:row>8</xdr:row>
      <xdr:rowOff>0</xdr:rowOff>
    </xdr:to>
    <xdr:graphicFrame macro="">
      <xdr:nvGraphicFramePr>
        <xdr:cNvPr id="40" name="Diagramm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8</xdr:row>
      <xdr:rowOff>0</xdr:rowOff>
    </xdr:from>
    <xdr:to>
      <xdr:col>2</xdr:col>
      <xdr:colOff>1133475</xdr:colOff>
      <xdr:row>9</xdr:row>
      <xdr:rowOff>0</xdr:rowOff>
    </xdr:to>
    <xdr:graphicFrame macro="">
      <xdr:nvGraphicFramePr>
        <xdr:cNvPr id="41" name="Diagramm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1133475</xdr:colOff>
      <xdr:row>10</xdr:row>
      <xdr:rowOff>0</xdr:rowOff>
    </xdr:to>
    <xdr:graphicFrame macro="">
      <xdr:nvGraphicFramePr>
        <xdr:cNvPr id="42" name="Diagramm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1133475</xdr:colOff>
      <xdr:row>11</xdr:row>
      <xdr:rowOff>0</xdr:rowOff>
    </xdr:to>
    <xdr:graphicFrame macro="">
      <xdr:nvGraphicFramePr>
        <xdr:cNvPr id="43" name="Diagramm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2</xdr:col>
      <xdr:colOff>1133475</xdr:colOff>
      <xdr:row>12</xdr:row>
      <xdr:rowOff>0</xdr:rowOff>
    </xdr:to>
    <xdr:graphicFrame macro="">
      <xdr:nvGraphicFramePr>
        <xdr:cNvPr id="44" name="Diagramm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2</xdr:col>
      <xdr:colOff>1133475</xdr:colOff>
      <xdr:row>13</xdr:row>
      <xdr:rowOff>0</xdr:rowOff>
    </xdr:to>
    <xdr:graphicFrame macro="">
      <xdr:nvGraphicFramePr>
        <xdr:cNvPr id="45" name="Diagramm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1133475</xdr:colOff>
      <xdr:row>14</xdr:row>
      <xdr:rowOff>0</xdr:rowOff>
    </xdr:to>
    <xdr:graphicFrame macro="">
      <xdr:nvGraphicFramePr>
        <xdr:cNvPr id="46" name="Diagramm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14</xdr:row>
      <xdr:rowOff>0</xdr:rowOff>
    </xdr:from>
    <xdr:to>
      <xdr:col>2</xdr:col>
      <xdr:colOff>1133475</xdr:colOff>
      <xdr:row>15</xdr:row>
      <xdr:rowOff>0</xdr:rowOff>
    </xdr:to>
    <xdr:graphicFrame macro="">
      <xdr:nvGraphicFramePr>
        <xdr:cNvPr id="47" name="Diagramm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1133475</xdr:colOff>
      <xdr:row>16</xdr:row>
      <xdr:rowOff>0</xdr:rowOff>
    </xdr:to>
    <xdr:graphicFrame macro="">
      <xdr:nvGraphicFramePr>
        <xdr:cNvPr id="48" name="Diagramm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2</xdr:col>
      <xdr:colOff>1133475</xdr:colOff>
      <xdr:row>17</xdr:row>
      <xdr:rowOff>0</xdr:rowOff>
    </xdr:to>
    <xdr:graphicFrame macro="">
      <xdr:nvGraphicFramePr>
        <xdr:cNvPr id="49" name="Diagramm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</xdr:col>
      <xdr:colOff>0</xdr:colOff>
      <xdr:row>17</xdr:row>
      <xdr:rowOff>0</xdr:rowOff>
    </xdr:from>
    <xdr:to>
      <xdr:col>2</xdr:col>
      <xdr:colOff>1133475</xdr:colOff>
      <xdr:row>18</xdr:row>
      <xdr:rowOff>0</xdr:rowOff>
    </xdr:to>
    <xdr:graphicFrame macro="">
      <xdr:nvGraphicFramePr>
        <xdr:cNvPr id="50" name="Diagramm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2</xdr:col>
      <xdr:colOff>1133475</xdr:colOff>
      <xdr:row>19</xdr:row>
      <xdr:rowOff>0</xdr:rowOff>
    </xdr:to>
    <xdr:graphicFrame macro="">
      <xdr:nvGraphicFramePr>
        <xdr:cNvPr id="51" name="Diagramm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20</xdr:row>
      <xdr:rowOff>0</xdr:rowOff>
    </xdr:from>
    <xdr:to>
      <xdr:col>2</xdr:col>
      <xdr:colOff>1133475</xdr:colOff>
      <xdr:row>21</xdr:row>
      <xdr:rowOff>0</xdr:rowOff>
    </xdr:to>
    <xdr:graphicFrame macro="">
      <xdr:nvGraphicFramePr>
        <xdr:cNvPr id="52" name="Diagramm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2</xdr:col>
      <xdr:colOff>1133475</xdr:colOff>
      <xdr:row>22</xdr:row>
      <xdr:rowOff>0</xdr:rowOff>
    </xdr:to>
    <xdr:graphicFrame macro="">
      <xdr:nvGraphicFramePr>
        <xdr:cNvPr id="53" name="Diagramm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2</xdr:col>
      <xdr:colOff>1133475</xdr:colOff>
      <xdr:row>23</xdr:row>
      <xdr:rowOff>0</xdr:rowOff>
    </xdr:to>
    <xdr:graphicFrame macro="">
      <xdr:nvGraphicFramePr>
        <xdr:cNvPr id="54" name="Diagramm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</xdr:col>
      <xdr:colOff>0</xdr:colOff>
      <xdr:row>22</xdr:row>
      <xdr:rowOff>561975</xdr:rowOff>
    </xdr:from>
    <xdr:to>
      <xdr:col>2</xdr:col>
      <xdr:colOff>1133475</xdr:colOff>
      <xdr:row>24</xdr:row>
      <xdr:rowOff>0</xdr:rowOff>
    </xdr:to>
    <xdr:graphicFrame macro="">
      <xdr:nvGraphicFramePr>
        <xdr:cNvPr id="55" name="Diagramm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23</xdr:row>
      <xdr:rowOff>561975</xdr:rowOff>
    </xdr:from>
    <xdr:to>
      <xdr:col>2</xdr:col>
      <xdr:colOff>1133475</xdr:colOff>
      <xdr:row>25</xdr:row>
      <xdr:rowOff>0</xdr:rowOff>
    </xdr:to>
    <xdr:graphicFrame macro="">
      <xdr:nvGraphicFramePr>
        <xdr:cNvPr id="56" name="Diagramm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0</xdr:colOff>
      <xdr:row>24</xdr:row>
      <xdr:rowOff>561975</xdr:rowOff>
    </xdr:from>
    <xdr:to>
      <xdr:col>2</xdr:col>
      <xdr:colOff>1133475</xdr:colOff>
      <xdr:row>26</xdr:row>
      <xdr:rowOff>0</xdr:rowOff>
    </xdr:to>
    <xdr:graphicFrame macro="">
      <xdr:nvGraphicFramePr>
        <xdr:cNvPr id="57" name="Diagramm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19</xdr:row>
      <xdr:rowOff>0</xdr:rowOff>
    </xdr:from>
    <xdr:to>
      <xdr:col>2</xdr:col>
      <xdr:colOff>1133475</xdr:colOff>
      <xdr:row>20</xdr:row>
      <xdr:rowOff>0</xdr:rowOff>
    </xdr:to>
    <xdr:graphicFrame macro="">
      <xdr:nvGraphicFramePr>
        <xdr:cNvPr id="58" name="Diagramm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1133475</xdr:colOff>
      <xdr:row>28</xdr:row>
      <xdr:rowOff>0</xdr:rowOff>
    </xdr:to>
    <xdr:graphicFrame macro="">
      <xdr:nvGraphicFramePr>
        <xdr:cNvPr id="59" name="Diagramm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0</xdr:colOff>
      <xdr:row>28</xdr:row>
      <xdr:rowOff>0</xdr:rowOff>
    </xdr:from>
    <xdr:to>
      <xdr:col>2</xdr:col>
      <xdr:colOff>1133475</xdr:colOff>
      <xdr:row>29</xdr:row>
      <xdr:rowOff>0</xdr:rowOff>
    </xdr:to>
    <xdr:graphicFrame macro="">
      <xdr:nvGraphicFramePr>
        <xdr:cNvPr id="60" name="Diagramm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</xdr:col>
      <xdr:colOff>0</xdr:colOff>
      <xdr:row>29</xdr:row>
      <xdr:rowOff>0</xdr:rowOff>
    </xdr:from>
    <xdr:to>
      <xdr:col>2</xdr:col>
      <xdr:colOff>1133475</xdr:colOff>
      <xdr:row>30</xdr:row>
      <xdr:rowOff>0</xdr:rowOff>
    </xdr:to>
    <xdr:graphicFrame macro="">
      <xdr:nvGraphicFramePr>
        <xdr:cNvPr id="61" name="Diagramm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</xdr:col>
      <xdr:colOff>0</xdr:colOff>
      <xdr:row>30</xdr:row>
      <xdr:rowOff>0</xdr:rowOff>
    </xdr:from>
    <xdr:to>
      <xdr:col>2</xdr:col>
      <xdr:colOff>1133475</xdr:colOff>
      <xdr:row>31</xdr:row>
      <xdr:rowOff>0</xdr:rowOff>
    </xdr:to>
    <xdr:graphicFrame macro="">
      <xdr:nvGraphicFramePr>
        <xdr:cNvPr id="62" name="Diagramm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</xdr:col>
      <xdr:colOff>0</xdr:colOff>
      <xdr:row>31</xdr:row>
      <xdr:rowOff>0</xdr:rowOff>
    </xdr:from>
    <xdr:to>
      <xdr:col>2</xdr:col>
      <xdr:colOff>1133475</xdr:colOff>
      <xdr:row>32</xdr:row>
      <xdr:rowOff>0</xdr:rowOff>
    </xdr:to>
    <xdr:graphicFrame macro="">
      <xdr:nvGraphicFramePr>
        <xdr:cNvPr id="63" name="Diagramm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2</xdr:col>
      <xdr:colOff>0</xdr:colOff>
      <xdr:row>32</xdr:row>
      <xdr:rowOff>0</xdr:rowOff>
    </xdr:from>
    <xdr:to>
      <xdr:col>2</xdr:col>
      <xdr:colOff>1133475</xdr:colOff>
      <xdr:row>33</xdr:row>
      <xdr:rowOff>0</xdr:rowOff>
    </xdr:to>
    <xdr:graphicFrame macro="">
      <xdr:nvGraphicFramePr>
        <xdr:cNvPr id="64" name="Diagramm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2</xdr:col>
      <xdr:colOff>0</xdr:colOff>
      <xdr:row>26</xdr:row>
      <xdr:rowOff>0</xdr:rowOff>
    </xdr:from>
    <xdr:to>
      <xdr:col>2</xdr:col>
      <xdr:colOff>1133475</xdr:colOff>
      <xdr:row>27</xdr:row>
      <xdr:rowOff>9525</xdr:rowOff>
    </xdr:to>
    <xdr:graphicFrame macro="">
      <xdr:nvGraphicFramePr>
        <xdr:cNvPr id="65" name="Diagramm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AL160"/>
  <sheetViews>
    <sheetView showGridLines="0" showRowColHeaders="0" topLeftCell="A61" zoomScale="114" zoomScaleNormal="114" workbookViewId="0">
      <selection activeCell="C103" sqref="C103:C105"/>
    </sheetView>
  </sheetViews>
  <sheetFormatPr defaultColWidth="11.42578125" defaultRowHeight="12.75" x14ac:dyDescent="0.2"/>
  <cols>
    <col min="1" max="1" width="10.7109375" customWidth="1"/>
    <col min="2" max="2" width="4.42578125" customWidth="1"/>
    <col min="3" max="3" width="49.140625" customWidth="1"/>
    <col min="4" max="4" width="1.42578125" customWidth="1"/>
    <col min="5" max="5" width="3.7109375" customWidth="1"/>
    <col min="6" max="7" width="1.42578125" customWidth="1"/>
    <col min="8" max="8" width="3.7109375" customWidth="1"/>
    <col min="9" max="10" width="1.42578125" customWidth="1"/>
    <col min="11" max="11" width="3.7109375" customWidth="1"/>
    <col min="12" max="13" width="1.42578125" customWidth="1"/>
    <col min="14" max="14" width="3.7109375" customWidth="1"/>
    <col min="15" max="16" width="1.42578125" customWidth="1"/>
    <col min="17" max="17" width="3.7109375" customWidth="1"/>
    <col min="18" max="18" width="1.42578125" customWidth="1"/>
    <col min="19" max="19" width="2" customWidth="1"/>
    <col min="20" max="20" width="5.7109375" customWidth="1"/>
    <col min="21" max="21" width="73.28515625" customWidth="1"/>
    <col min="22" max="114" width="5.7109375" customWidth="1"/>
  </cols>
  <sheetData>
    <row r="1" spans="1:38" ht="16.5" customHeight="1" x14ac:dyDescent="0.2">
      <c r="A1" s="1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38" ht="88.5" customHeight="1" x14ac:dyDescent="0.2">
      <c r="A2" s="1"/>
      <c r="B2" s="105" t="s">
        <v>40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U2" s="106" t="s">
        <v>1</v>
      </c>
    </row>
    <row r="3" spans="1:38" ht="24.75" customHeight="1" x14ac:dyDescent="0.2">
      <c r="A3" s="1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U3" s="106"/>
    </row>
    <row r="4" spans="1:38" ht="212.25" customHeight="1" x14ac:dyDescent="0.2">
      <c r="A4" s="1"/>
      <c r="B4" s="108" t="s">
        <v>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U4" s="106"/>
    </row>
    <row r="5" spans="1:38" ht="23.25" customHeight="1" x14ac:dyDescent="0.2">
      <c r="A5" s="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U5" s="2"/>
    </row>
    <row r="6" spans="1:38" ht="57.75" customHeight="1" x14ac:dyDescent="0.2">
      <c r="A6" s="1"/>
      <c r="B6" s="3"/>
      <c r="C6" s="4"/>
      <c r="D6" s="103" t="s">
        <v>3</v>
      </c>
      <c r="E6" s="103"/>
      <c r="F6" s="103"/>
      <c r="G6" s="103" t="s">
        <v>4</v>
      </c>
      <c r="H6" s="103"/>
      <c r="I6" s="103"/>
      <c r="J6" s="103" t="s">
        <v>5</v>
      </c>
      <c r="K6" s="103"/>
      <c r="L6" s="103"/>
      <c r="M6" s="103" t="s">
        <v>7</v>
      </c>
      <c r="N6" s="103"/>
      <c r="O6" s="103"/>
      <c r="P6" s="103" t="s">
        <v>6</v>
      </c>
      <c r="Q6" s="103"/>
      <c r="R6" s="103"/>
    </row>
    <row r="7" spans="1:38" ht="15" customHeight="1" x14ac:dyDescent="0.2">
      <c r="A7" s="1"/>
      <c r="B7" s="99">
        <v>1</v>
      </c>
      <c r="C7" s="100" t="s">
        <v>48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ht="20.100000000000001" customHeight="1" x14ac:dyDescent="0.2">
      <c r="A8" s="1"/>
      <c r="B8" s="99"/>
      <c r="C8" s="100"/>
      <c r="D8" s="9"/>
      <c r="E8" s="10">
        <v>1</v>
      </c>
      <c r="F8" s="11"/>
      <c r="G8" s="9"/>
      <c r="H8" s="10">
        <v>2</v>
      </c>
      <c r="I8" s="11"/>
      <c r="J8" s="9"/>
      <c r="K8" s="10">
        <v>3</v>
      </c>
      <c r="L8" s="11"/>
      <c r="M8" s="9"/>
      <c r="N8" s="10">
        <v>4</v>
      </c>
      <c r="O8" s="11"/>
      <c r="P8" s="9"/>
      <c r="Q8" s="10">
        <v>5</v>
      </c>
      <c r="R8" s="11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5" customHeight="1" x14ac:dyDescent="0.2">
      <c r="A9" s="1"/>
      <c r="B9" s="99"/>
      <c r="C9" s="100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5" customHeight="1" x14ac:dyDescent="0.2">
      <c r="A10" s="1"/>
      <c r="B10" s="99">
        <v>2</v>
      </c>
      <c r="C10" s="100" t="s">
        <v>49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</row>
    <row r="11" spans="1:38" ht="20.100000000000001" customHeight="1" x14ac:dyDescent="0.2">
      <c r="A11" s="1"/>
      <c r="B11" s="99"/>
      <c r="C11" s="100"/>
      <c r="D11" s="9"/>
      <c r="E11" s="10">
        <v>1</v>
      </c>
      <c r="F11" s="11"/>
      <c r="G11" s="9"/>
      <c r="H11" s="10">
        <v>2</v>
      </c>
      <c r="I11" s="11"/>
      <c r="J11" s="9"/>
      <c r="K11" s="10">
        <v>3</v>
      </c>
      <c r="L11" s="11"/>
      <c r="M11" s="9"/>
      <c r="N11" s="10">
        <v>4</v>
      </c>
      <c r="O11" s="11"/>
      <c r="P11" s="9"/>
      <c r="Q11" s="10">
        <v>5</v>
      </c>
      <c r="R11" s="11"/>
    </row>
    <row r="12" spans="1:38" ht="15" customHeight="1" x14ac:dyDescent="0.2">
      <c r="A12" s="1"/>
      <c r="B12" s="99"/>
      <c r="C12" s="100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</row>
    <row r="13" spans="1:38" ht="15" customHeight="1" x14ac:dyDescent="0.2">
      <c r="A13" s="1"/>
      <c r="B13" s="99">
        <v>3</v>
      </c>
      <c r="C13" s="100" t="s">
        <v>50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</row>
    <row r="14" spans="1:38" ht="20.100000000000001" customHeight="1" x14ac:dyDescent="0.2">
      <c r="A14" s="1"/>
      <c r="B14" s="99"/>
      <c r="C14" s="100"/>
      <c r="D14" s="9"/>
      <c r="E14" s="10">
        <v>1</v>
      </c>
      <c r="F14" s="11"/>
      <c r="G14" s="9"/>
      <c r="H14" s="10">
        <v>2</v>
      </c>
      <c r="I14" s="11"/>
      <c r="J14" s="9"/>
      <c r="K14" s="10">
        <v>3</v>
      </c>
      <c r="L14" s="11"/>
      <c r="M14" s="9"/>
      <c r="N14" s="10">
        <v>4</v>
      </c>
      <c r="O14" s="11"/>
      <c r="P14" s="9"/>
      <c r="Q14" s="10">
        <v>5</v>
      </c>
      <c r="R14" s="11"/>
    </row>
    <row r="15" spans="1:38" ht="15" customHeight="1" x14ac:dyDescent="0.2">
      <c r="A15" s="1"/>
      <c r="B15" s="99"/>
      <c r="C15" s="100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</row>
    <row r="16" spans="1:38" ht="15" customHeight="1" x14ac:dyDescent="0.2">
      <c r="A16" s="1"/>
      <c r="B16" s="99">
        <v>4</v>
      </c>
      <c r="C16" s="100" t="s">
        <v>51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20.100000000000001" customHeight="1" x14ac:dyDescent="0.2">
      <c r="A17" s="1"/>
      <c r="B17" s="99"/>
      <c r="C17" s="100"/>
      <c r="D17" s="9"/>
      <c r="E17" s="10">
        <v>1</v>
      </c>
      <c r="F17" s="11"/>
      <c r="G17" s="9"/>
      <c r="H17" s="10">
        <v>2</v>
      </c>
      <c r="I17" s="11"/>
      <c r="J17" s="9"/>
      <c r="K17" s="10">
        <v>3</v>
      </c>
      <c r="L17" s="11"/>
      <c r="M17" s="9"/>
      <c r="N17" s="10">
        <v>4</v>
      </c>
      <c r="O17" s="11"/>
      <c r="P17" s="9"/>
      <c r="Q17" s="10">
        <v>5</v>
      </c>
      <c r="R17" s="11"/>
    </row>
    <row r="18" spans="1:18" ht="15" customHeight="1" x14ac:dyDescent="0.2">
      <c r="A18" s="1"/>
      <c r="B18" s="99"/>
      <c r="C18" s="100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</row>
    <row r="19" spans="1:18" ht="15" customHeight="1" x14ac:dyDescent="0.2">
      <c r="A19" s="1"/>
      <c r="B19" s="99">
        <v>5</v>
      </c>
      <c r="C19" s="100" t="s">
        <v>52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</row>
    <row r="20" spans="1:18" ht="20.100000000000001" customHeight="1" x14ac:dyDescent="0.2">
      <c r="A20" s="1"/>
      <c r="B20" s="99"/>
      <c r="C20" s="100"/>
      <c r="D20" s="9"/>
      <c r="E20" s="10">
        <v>1</v>
      </c>
      <c r="F20" s="11"/>
      <c r="G20" s="9"/>
      <c r="H20" s="10">
        <v>2</v>
      </c>
      <c r="I20" s="11"/>
      <c r="J20" s="9"/>
      <c r="K20" s="10">
        <v>3</v>
      </c>
      <c r="L20" s="11"/>
      <c r="M20" s="9"/>
      <c r="N20" s="10">
        <v>4</v>
      </c>
      <c r="O20" s="11"/>
      <c r="P20" s="9"/>
      <c r="Q20" s="10">
        <v>5</v>
      </c>
      <c r="R20" s="11"/>
    </row>
    <row r="21" spans="1:18" ht="15" customHeight="1" x14ac:dyDescent="0.2">
      <c r="A21" s="1"/>
      <c r="B21" s="99"/>
      <c r="C21" s="100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</row>
    <row r="22" spans="1:18" ht="15" customHeight="1" x14ac:dyDescent="0.2">
      <c r="A22" s="1"/>
      <c r="B22" s="99">
        <v>6</v>
      </c>
      <c r="C22" s="100" t="s">
        <v>53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</row>
    <row r="23" spans="1:18" ht="20.100000000000001" customHeight="1" x14ac:dyDescent="0.2">
      <c r="A23" s="1"/>
      <c r="B23" s="99"/>
      <c r="C23" s="100"/>
      <c r="D23" s="9"/>
      <c r="E23" s="10">
        <v>1</v>
      </c>
      <c r="F23" s="11"/>
      <c r="G23" s="9"/>
      <c r="H23" s="10">
        <v>2</v>
      </c>
      <c r="I23" s="11"/>
      <c r="J23" s="9"/>
      <c r="K23" s="10">
        <v>3</v>
      </c>
      <c r="L23" s="11"/>
      <c r="M23" s="9"/>
      <c r="N23" s="10">
        <v>4</v>
      </c>
      <c r="O23" s="11"/>
      <c r="P23" s="9"/>
      <c r="Q23" s="10">
        <v>5</v>
      </c>
      <c r="R23" s="11"/>
    </row>
    <row r="24" spans="1:18" ht="15" customHeight="1" x14ac:dyDescent="0.2">
      <c r="A24" s="1"/>
      <c r="B24" s="99"/>
      <c r="C24" s="100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</row>
    <row r="25" spans="1:18" ht="15" customHeight="1" x14ac:dyDescent="0.2">
      <c r="A25" s="1"/>
      <c r="B25" s="99">
        <v>7</v>
      </c>
      <c r="C25" s="100" t="s">
        <v>54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</row>
    <row r="26" spans="1:18" ht="20.100000000000001" customHeight="1" x14ac:dyDescent="0.2">
      <c r="A26" s="1"/>
      <c r="B26" s="99"/>
      <c r="C26" s="100"/>
      <c r="D26" s="9"/>
      <c r="E26" s="10">
        <v>1</v>
      </c>
      <c r="F26" s="11"/>
      <c r="G26" s="9"/>
      <c r="H26" s="10">
        <v>2</v>
      </c>
      <c r="I26" s="11"/>
      <c r="J26" s="9"/>
      <c r="K26" s="10">
        <v>3</v>
      </c>
      <c r="L26" s="11"/>
      <c r="M26" s="9"/>
      <c r="N26" s="10">
        <v>4</v>
      </c>
      <c r="O26" s="11"/>
      <c r="P26" s="9"/>
      <c r="Q26" s="10">
        <v>5</v>
      </c>
      <c r="R26" s="11"/>
    </row>
    <row r="27" spans="1:18" ht="15" customHeight="1" x14ac:dyDescent="0.2">
      <c r="A27" s="1"/>
      <c r="B27" s="99"/>
      <c r="C27" s="100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</row>
    <row r="28" spans="1:18" ht="15" customHeight="1" x14ac:dyDescent="0.2">
      <c r="A28" s="1"/>
      <c r="B28" s="99">
        <v>8</v>
      </c>
      <c r="C28" s="100" t="s">
        <v>55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</row>
    <row r="29" spans="1:18" ht="20.100000000000001" customHeight="1" x14ac:dyDescent="0.2">
      <c r="A29" s="1"/>
      <c r="B29" s="99"/>
      <c r="C29" s="100"/>
      <c r="D29" s="9"/>
      <c r="E29" s="10">
        <v>1</v>
      </c>
      <c r="F29" s="11"/>
      <c r="G29" s="9"/>
      <c r="H29" s="10">
        <v>2</v>
      </c>
      <c r="I29" s="11"/>
      <c r="J29" s="9"/>
      <c r="K29" s="10">
        <v>3</v>
      </c>
      <c r="L29" s="11"/>
      <c r="M29" s="9"/>
      <c r="N29" s="10">
        <v>4</v>
      </c>
      <c r="O29" s="11"/>
      <c r="P29" s="9"/>
      <c r="Q29" s="10">
        <v>5</v>
      </c>
      <c r="R29" s="11"/>
    </row>
    <row r="30" spans="1:18" ht="15" customHeight="1" x14ac:dyDescent="0.2">
      <c r="A30" s="1"/>
      <c r="B30" s="99"/>
      <c r="C30" s="100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</row>
    <row r="31" spans="1:18" ht="15" customHeight="1" x14ac:dyDescent="0.2">
      <c r="A31" s="1"/>
      <c r="B31" s="99">
        <v>9</v>
      </c>
      <c r="C31" s="100" t="s">
        <v>56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</row>
    <row r="32" spans="1:18" ht="20.100000000000001" customHeight="1" x14ac:dyDescent="0.2">
      <c r="A32" s="1"/>
      <c r="B32" s="99"/>
      <c r="C32" s="100"/>
      <c r="D32" s="9"/>
      <c r="E32" s="10">
        <v>1</v>
      </c>
      <c r="F32" s="11"/>
      <c r="G32" s="9"/>
      <c r="H32" s="10">
        <v>2</v>
      </c>
      <c r="I32" s="11"/>
      <c r="J32" s="9"/>
      <c r="K32" s="10">
        <v>3</v>
      </c>
      <c r="L32" s="11"/>
      <c r="M32" s="9"/>
      <c r="N32" s="10">
        <v>4</v>
      </c>
      <c r="O32" s="11"/>
      <c r="P32" s="9"/>
      <c r="Q32" s="10">
        <v>5</v>
      </c>
      <c r="R32" s="11"/>
    </row>
    <row r="33" spans="1:18" ht="15" customHeight="1" x14ac:dyDescent="0.2">
      <c r="A33" s="1"/>
      <c r="B33" s="99"/>
      <c r="C33" s="100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</row>
    <row r="34" spans="1:18" ht="15" customHeight="1" x14ac:dyDescent="0.2">
      <c r="A34" s="1"/>
      <c r="B34" s="99">
        <v>10</v>
      </c>
      <c r="C34" s="100" t="s">
        <v>57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</row>
    <row r="35" spans="1:18" ht="20.100000000000001" customHeight="1" x14ac:dyDescent="0.2">
      <c r="A35" s="1"/>
      <c r="B35" s="99"/>
      <c r="C35" s="100"/>
      <c r="D35" s="9"/>
      <c r="E35" s="10">
        <v>1</v>
      </c>
      <c r="F35" s="11"/>
      <c r="G35" s="9"/>
      <c r="H35" s="10">
        <v>2</v>
      </c>
      <c r="I35" s="11"/>
      <c r="J35" s="9"/>
      <c r="K35" s="10">
        <v>3</v>
      </c>
      <c r="L35" s="11"/>
      <c r="M35" s="9"/>
      <c r="N35" s="10">
        <v>4</v>
      </c>
      <c r="O35" s="11"/>
      <c r="P35" s="9"/>
      <c r="Q35" s="10">
        <v>5</v>
      </c>
      <c r="R35" s="11"/>
    </row>
    <row r="36" spans="1:18" ht="15" customHeight="1" x14ac:dyDescent="0.2">
      <c r="A36" s="1"/>
      <c r="B36" s="99"/>
      <c r="C36" s="100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</row>
    <row r="37" spans="1:18" ht="57.75" customHeight="1" x14ac:dyDescent="0.2">
      <c r="A37" s="1"/>
      <c r="B37" s="5"/>
      <c r="C37" s="6"/>
      <c r="D37" s="103" t="s">
        <v>3</v>
      </c>
      <c r="E37" s="103"/>
      <c r="F37" s="103"/>
      <c r="G37" s="103" t="s">
        <v>4</v>
      </c>
      <c r="H37" s="103"/>
      <c r="I37" s="103"/>
      <c r="J37" s="103" t="s">
        <v>5</v>
      </c>
      <c r="K37" s="103"/>
      <c r="L37" s="103"/>
      <c r="M37" s="103" t="s">
        <v>7</v>
      </c>
      <c r="N37" s="103"/>
      <c r="O37" s="103"/>
      <c r="P37" s="103" t="s">
        <v>6</v>
      </c>
      <c r="Q37" s="103"/>
      <c r="R37" s="103"/>
    </row>
    <row r="38" spans="1:18" ht="15" customHeight="1" x14ac:dyDescent="0.2">
      <c r="A38" s="1"/>
      <c r="B38" s="99">
        <v>11</v>
      </c>
      <c r="C38" s="100" t="s">
        <v>58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</row>
    <row r="39" spans="1:18" ht="20.100000000000001" customHeight="1" x14ac:dyDescent="0.2">
      <c r="A39" s="1"/>
      <c r="B39" s="99"/>
      <c r="C39" s="100"/>
      <c r="D39" s="9"/>
      <c r="E39" s="10">
        <v>1</v>
      </c>
      <c r="F39" s="11"/>
      <c r="G39" s="9"/>
      <c r="H39" s="10">
        <v>2</v>
      </c>
      <c r="I39" s="11"/>
      <c r="J39" s="9"/>
      <c r="K39" s="10">
        <v>3</v>
      </c>
      <c r="L39" s="11"/>
      <c r="M39" s="9"/>
      <c r="N39" s="10">
        <v>4</v>
      </c>
      <c r="O39" s="11"/>
      <c r="P39" s="9"/>
      <c r="Q39" s="10">
        <v>5</v>
      </c>
      <c r="R39" s="11"/>
    </row>
    <row r="40" spans="1:18" ht="15" customHeight="1" x14ac:dyDescent="0.2">
      <c r="A40" s="1"/>
      <c r="B40" s="99"/>
      <c r="C40" s="100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</row>
    <row r="41" spans="1:18" ht="15" customHeight="1" x14ac:dyDescent="0.2">
      <c r="A41" s="1"/>
      <c r="B41" s="99">
        <v>12</v>
      </c>
      <c r="C41" s="100" t="s">
        <v>59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</row>
    <row r="42" spans="1:18" ht="20.100000000000001" customHeight="1" x14ac:dyDescent="0.2">
      <c r="A42" s="1"/>
      <c r="B42" s="99"/>
      <c r="C42" s="100"/>
      <c r="D42" s="9"/>
      <c r="E42" s="10">
        <v>1</v>
      </c>
      <c r="F42" s="11"/>
      <c r="G42" s="9"/>
      <c r="H42" s="10">
        <v>2</v>
      </c>
      <c r="I42" s="11"/>
      <c r="J42" s="9"/>
      <c r="K42" s="10">
        <v>3</v>
      </c>
      <c r="L42" s="11"/>
      <c r="M42" s="9"/>
      <c r="N42" s="10">
        <v>4</v>
      </c>
      <c r="O42" s="11"/>
      <c r="P42" s="9"/>
      <c r="Q42" s="10">
        <v>5</v>
      </c>
      <c r="R42" s="11"/>
    </row>
    <row r="43" spans="1:18" ht="15" customHeight="1" x14ac:dyDescent="0.2">
      <c r="A43" s="1"/>
      <c r="B43" s="99"/>
      <c r="C43" s="100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</row>
    <row r="44" spans="1:18" ht="15" customHeight="1" x14ac:dyDescent="0.2">
      <c r="A44" s="1"/>
      <c r="B44" s="99">
        <v>13</v>
      </c>
      <c r="C44" s="100" t="s">
        <v>60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1:18" ht="20.100000000000001" customHeight="1" x14ac:dyDescent="0.2">
      <c r="A45" s="1"/>
      <c r="B45" s="99"/>
      <c r="C45" s="100"/>
      <c r="D45" s="9"/>
      <c r="E45" s="10">
        <v>1</v>
      </c>
      <c r="F45" s="11"/>
      <c r="G45" s="9"/>
      <c r="H45" s="10">
        <v>2</v>
      </c>
      <c r="I45" s="11"/>
      <c r="J45" s="9"/>
      <c r="K45" s="10">
        <v>3</v>
      </c>
      <c r="L45" s="11"/>
      <c r="M45" s="9"/>
      <c r="N45" s="10">
        <v>4</v>
      </c>
      <c r="O45" s="11"/>
      <c r="P45" s="9"/>
      <c r="Q45" s="10">
        <v>5</v>
      </c>
      <c r="R45" s="11"/>
    </row>
    <row r="46" spans="1:18" ht="15" customHeight="1" x14ac:dyDescent="0.2">
      <c r="A46" s="1"/>
      <c r="B46" s="99"/>
      <c r="C46" s="100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</row>
    <row r="47" spans="1:18" ht="15" customHeight="1" x14ac:dyDescent="0.2">
      <c r="A47" s="1"/>
      <c r="B47" s="99">
        <v>14</v>
      </c>
      <c r="C47" s="100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</row>
    <row r="48" spans="1:18" ht="20.100000000000001" customHeight="1" x14ac:dyDescent="0.2">
      <c r="A48" s="1"/>
      <c r="B48" s="99"/>
      <c r="C48" s="100"/>
      <c r="D48" s="9"/>
      <c r="E48" s="10">
        <v>1</v>
      </c>
      <c r="F48" s="11"/>
      <c r="G48" s="9"/>
      <c r="H48" s="10">
        <v>2</v>
      </c>
      <c r="I48" s="11"/>
      <c r="J48" s="9"/>
      <c r="K48" s="10">
        <v>3</v>
      </c>
      <c r="L48" s="11"/>
      <c r="M48" s="9"/>
      <c r="N48" s="10">
        <v>4</v>
      </c>
      <c r="O48" s="11"/>
      <c r="P48" s="9"/>
      <c r="Q48" s="10">
        <v>5</v>
      </c>
      <c r="R48" s="11"/>
    </row>
    <row r="49" spans="1:18" ht="15" customHeight="1" x14ac:dyDescent="0.2">
      <c r="A49" s="1"/>
      <c r="B49" s="99"/>
      <c r="C49" s="100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</row>
    <row r="50" spans="1:18" ht="15" customHeight="1" x14ac:dyDescent="0.2">
      <c r="A50" s="1"/>
      <c r="B50" s="99">
        <v>15</v>
      </c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</row>
    <row r="51" spans="1:18" ht="20.100000000000001" customHeight="1" x14ac:dyDescent="0.2">
      <c r="A51" s="1"/>
      <c r="B51" s="99"/>
      <c r="C51" s="100"/>
      <c r="D51" s="9"/>
      <c r="E51" s="10">
        <v>1</v>
      </c>
      <c r="F51" s="11"/>
      <c r="G51" s="9"/>
      <c r="H51" s="10">
        <v>2</v>
      </c>
      <c r="I51" s="11"/>
      <c r="J51" s="9"/>
      <c r="K51" s="10">
        <v>3</v>
      </c>
      <c r="L51" s="11"/>
      <c r="M51" s="9"/>
      <c r="N51" s="10">
        <v>4</v>
      </c>
      <c r="O51" s="11"/>
      <c r="P51" s="9"/>
      <c r="Q51" s="10">
        <v>5</v>
      </c>
      <c r="R51" s="11"/>
    </row>
    <row r="52" spans="1:18" ht="15" customHeight="1" x14ac:dyDescent="0.2">
      <c r="A52" s="1"/>
      <c r="B52" s="99"/>
      <c r="C52" s="100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</row>
    <row r="53" spans="1:18" ht="15" customHeight="1" x14ac:dyDescent="0.2">
      <c r="A53" s="1"/>
      <c r="B53" s="99">
        <v>16</v>
      </c>
      <c r="C53" s="100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</row>
    <row r="54" spans="1:18" ht="20.100000000000001" customHeight="1" x14ac:dyDescent="0.2">
      <c r="A54" s="1"/>
      <c r="B54" s="99"/>
      <c r="C54" s="100"/>
      <c r="D54" s="9"/>
      <c r="E54" s="10">
        <v>1</v>
      </c>
      <c r="F54" s="11"/>
      <c r="G54" s="9"/>
      <c r="H54" s="10">
        <v>2</v>
      </c>
      <c r="I54" s="11"/>
      <c r="J54" s="9"/>
      <c r="K54" s="10">
        <v>3</v>
      </c>
      <c r="L54" s="11"/>
      <c r="M54" s="9"/>
      <c r="N54" s="10">
        <v>4</v>
      </c>
      <c r="O54" s="11"/>
      <c r="P54" s="9"/>
      <c r="Q54" s="10">
        <v>5</v>
      </c>
      <c r="R54" s="11"/>
    </row>
    <row r="55" spans="1:18" ht="15" customHeight="1" x14ac:dyDescent="0.2">
      <c r="A55" s="1"/>
      <c r="B55" s="99"/>
      <c r="C55" s="100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</row>
    <row r="56" spans="1:18" ht="15" customHeight="1" x14ac:dyDescent="0.2">
      <c r="A56" s="1"/>
      <c r="B56" s="99">
        <v>17</v>
      </c>
      <c r="C56" s="100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</row>
    <row r="57" spans="1:18" ht="20.100000000000001" customHeight="1" x14ac:dyDescent="0.2">
      <c r="A57" s="1"/>
      <c r="B57" s="99"/>
      <c r="C57" s="100"/>
      <c r="D57" s="9"/>
      <c r="E57" s="10">
        <v>1</v>
      </c>
      <c r="F57" s="11"/>
      <c r="G57" s="9"/>
      <c r="H57" s="10">
        <v>2</v>
      </c>
      <c r="I57" s="11"/>
      <c r="J57" s="9"/>
      <c r="K57" s="10">
        <v>3</v>
      </c>
      <c r="L57" s="11"/>
      <c r="M57" s="9"/>
      <c r="N57" s="10">
        <v>4</v>
      </c>
      <c r="O57" s="11"/>
      <c r="P57" s="9"/>
      <c r="Q57" s="10">
        <v>5</v>
      </c>
      <c r="R57" s="11"/>
    </row>
    <row r="58" spans="1:18" ht="15" customHeight="1" x14ac:dyDescent="0.2">
      <c r="A58" s="1"/>
      <c r="B58" s="99"/>
      <c r="C58" s="100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</row>
    <row r="59" spans="1:18" ht="15" customHeight="1" x14ac:dyDescent="0.2">
      <c r="A59" s="1"/>
      <c r="B59" s="99">
        <v>18</v>
      </c>
      <c r="C59" s="100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</row>
    <row r="60" spans="1:18" ht="20.100000000000001" customHeight="1" x14ac:dyDescent="0.2">
      <c r="A60" s="1"/>
      <c r="B60" s="99"/>
      <c r="C60" s="100"/>
      <c r="D60" s="9"/>
      <c r="E60" s="10">
        <v>1</v>
      </c>
      <c r="F60" s="11"/>
      <c r="G60" s="9"/>
      <c r="H60" s="10">
        <v>2</v>
      </c>
      <c r="I60" s="11"/>
      <c r="J60" s="9"/>
      <c r="K60" s="10">
        <v>3</v>
      </c>
      <c r="L60" s="11"/>
      <c r="M60" s="9"/>
      <c r="N60" s="10">
        <v>4</v>
      </c>
      <c r="O60" s="11"/>
      <c r="P60" s="9"/>
      <c r="Q60" s="10">
        <v>5</v>
      </c>
      <c r="R60" s="11"/>
    </row>
    <row r="61" spans="1:18" ht="15" customHeight="1" x14ac:dyDescent="0.2">
      <c r="A61" s="1"/>
      <c r="B61" s="99"/>
      <c r="C61" s="100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</row>
    <row r="62" spans="1:18" ht="15" customHeight="1" x14ac:dyDescent="0.2">
      <c r="A62" s="1"/>
      <c r="B62" s="99">
        <v>19</v>
      </c>
      <c r="C62" s="100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</row>
    <row r="63" spans="1:18" ht="20.100000000000001" customHeight="1" x14ac:dyDescent="0.2">
      <c r="A63" s="1"/>
      <c r="B63" s="99"/>
      <c r="C63" s="100"/>
      <c r="D63" s="9"/>
      <c r="E63" s="10">
        <v>1</v>
      </c>
      <c r="F63" s="11"/>
      <c r="G63" s="9"/>
      <c r="H63" s="10">
        <v>2</v>
      </c>
      <c r="I63" s="11"/>
      <c r="J63" s="9"/>
      <c r="K63" s="10">
        <v>3</v>
      </c>
      <c r="L63" s="11"/>
      <c r="M63" s="9"/>
      <c r="N63" s="10">
        <v>4</v>
      </c>
      <c r="O63" s="11"/>
      <c r="P63" s="9"/>
      <c r="Q63" s="10">
        <v>5</v>
      </c>
      <c r="R63" s="11"/>
    </row>
    <row r="64" spans="1:18" ht="15" customHeight="1" x14ac:dyDescent="0.2">
      <c r="A64" s="1"/>
      <c r="B64" s="99"/>
      <c r="C64" s="100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</row>
    <row r="65" spans="1:18" ht="15" customHeight="1" x14ac:dyDescent="0.2">
      <c r="A65" s="1"/>
      <c r="B65" s="99">
        <v>20</v>
      </c>
      <c r="C65" s="100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</row>
    <row r="66" spans="1:18" ht="20.100000000000001" customHeight="1" x14ac:dyDescent="0.2">
      <c r="A66" s="1"/>
      <c r="B66" s="99"/>
      <c r="C66" s="100"/>
      <c r="D66" s="9"/>
      <c r="E66" s="10">
        <v>1</v>
      </c>
      <c r="F66" s="11"/>
      <c r="G66" s="9"/>
      <c r="H66" s="10">
        <v>2</v>
      </c>
      <c r="I66" s="11"/>
      <c r="J66" s="9"/>
      <c r="K66" s="10">
        <v>3</v>
      </c>
      <c r="L66" s="11"/>
      <c r="M66" s="9"/>
      <c r="N66" s="10">
        <v>4</v>
      </c>
      <c r="O66" s="11"/>
      <c r="P66" s="9"/>
      <c r="Q66" s="10">
        <v>5</v>
      </c>
      <c r="R66" s="11"/>
    </row>
    <row r="67" spans="1:18" ht="15" customHeight="1" x14ac:dyDescent="0.2">
      <c r="A67" s="1"/>
      <c r="B67" s="99"/>
      <c r="C67" s="100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</row>
    <row r="68" spans="1:18" ht="57.75" customHeight="1" x14ac:dyDescent="0.2">
      <c r="A68" s="1"/>
      <c r="B68" s="5"/>
      <c r="C68" s="6"/>
      <c r="D68" s="103" t="s">
        <v>3</v>
      </c>
      <c r="E68" s="103"/>
      <c r="F68" s="103"/>
      <c r="G68" s="103" t="s">
        <v>4</v>
      </c>
      <c r="H68" s="103"/>
      <c r="I68" s="103"/>
      <c r="J68" s="103" t="s">
        <v>5</v>
      </c>
      <c r="K68" s="103"/>
      <c r="L68" s="103"/>
      <c r="M68" s="103" t="s">
        <v>7</v>
      </c>
      <c r="N68" s="103"/>
      <c r="O68" s="103"/>
      <c r="P68" s="103" t="s">
        <v>6</v>
      </c>
      <c r="Q68" s="103"/>
      <c r="R68" s="103"/>
    </row>
    <row r="69" spans="1:18" ht="15" customHeight="1" x14ac:dyDescent="0.2">
      <c r="A69" s="1"/>
      <c r="B69" s="99">
        <v>21</v>
      </c>
      <c r="C69" s="100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</row>
    <row r="70" spans="1:18" ht="20.100000000000001" customHeight="1" x14ac:dyDescent="0.2">
      <c r="A70" s="1"/>
      <c r="B70" s="99"/>
      <c r="C70" s="100"/>
      <c r="D70" s="9"/>
      <c r="E70" s="10">
        <v>1</v>
      </c>
      <c r="F70" s="11"/>
      <c r="G70" s="9"/>
      <c r="H70" s="10">
        <v>2</v>
      </c>
      <c r="I70" s="11"/>
      <c r="J70" s="9"/>
      <c r="K70" s="10">
        <v>3</v>
      </c>
      <c r="L70" s="11"/>
      <c r="M70" s="9"/>
      <c r="N70" s="10">
        <v>4</v>
      </c>
      <c r="O70" s="11"/>
      <c r="P70" s="9"/>
      <c r="Q70" s="10">
        <v>5</v>
      </c>
      <c r="R70" s="11"/>
    </row>
    <row r="71" spans="1:18" ht="15" customHeight="1" x14ac:dyDescent="0.2">
      <c r="A71" s="1"/>
      <c r="B71" s="99"/>
      <c r="C71" s="100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</row>
    <row r="72" spans="1:18" ht="15" customHeight="1" x14ac:dyDescent="0.2">
      <c r="A72" s="1"/>
      <c r="B72" s="99">
        <v>22</v>
      </c>
      <c r="C72" s="100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</row>
    <row r="73" spans="1:18" ht="20.100000000000001" customHeight="1" x14ac:dyDescent="0.2">
      <c r="A73" s="1"/>
      <c r="B73" s="99"/>
      <c r="C73" s="100"/>
      <c r="D73" s="9"/>
      <c r="E73" s="10">
        <v>1</v>
      </c>
      <c r="F73" s="11"/>
      <c r="G73" s="9"/>
      <c r="H73" s="10">
        <v>2</v>
      </c>
      <c r="I73" s="11"/>
      <c r="J73" s="9"/>
      <c r="K73" s="10">
        <v>3</v>
      </c>
      <c r="L73" s="11"/>
      <c r="M73" s="9"/>
      <c r="N73" s="10">
        <v>4</v>
      </c>
      <c r="O73" s="11"/>
      <c r="P73" s="9"/>
      <c r="Q73" s="10">
        <v>5</v>
      </c>
      <c r="R73" s="11"/>
    </row>
    <row r="74" spans="1:18" ht="15" customHeight="1" x14ac:dyDescent="0.2">
      <c r="A74" s="1"/>
      <c r="B74" s="99"/>
      <c r="C74" s="100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</row>
    <row r="75" spans="1:18" ht="15" customHeight="1" x14ac:dyDescent="0.2">
      <c r="A75" s="1"/>
      <c r="B75" s="99">
        <v>23</v>
      </c>
      <c r="C75" s="100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</row>
    <row r="76" spans="1:18" ht="20.100000000000001" customHeight="1" x14ac:dyDescent="0.2">
      <c r="A76" s="1"/>
      <c r="B76" s="99"/>
      <c r="C76" s="100"/>
      <c r="D76" s="9"/>
      <c r="E76" s="10">
        <v>1</v>
      </c>
      <c r="F76" s="11"/>
      <c r="G76" s="9"/>
      <c r="H76" s="10">
        <v>2</v>
      </c>
      <c r="I76" s="11"/>
      <c r="J76" s="9"/>
      <c r="K76" s="10">
        <v>3</v>
      </c>
      <c r="L76" s="11"/>
      <c r="M76" s="9"/>
      <c r="N76" s="10">
        <v>4</v>
      </c>
      <c r="O76" s="11"/>
      <c r="P76" s="9"/>
      <c r="Q76" s="10">
        <v>5</v>
      </c>
      <c r="R76" s="11"/>
    </row>
    <row r="77" spans="1:18" ht="15" customHeight="1" x14ac:dyDescent="0.2">
      <c r="A77" s="1"/>
      <c r="B77" s="99"/>
      <c r="C77" s="100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</row>
    <row r="78" spans="1:18" ht="15" customHeight="1" x14ac:dyDescent="0.2">
      <c r="A78" s="1"/>
      <c r="B78" s="99">
        <v>24</v>
      </c>
      <c r="C78" s="100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</row>
    <row r="79" spans="1:18" ht="20.100000000000001" customHeight="1" x14ac:dyDescent="0.2">
      <c r="A79" s="1"/>
      <c r="B79" s="99"/>
      <c r="C79" s="100"/>
      <c r="D79" s="9"/>
      <c r="E79" s="10">
        <v>1</v>
      </c>
      <c r="F79" s="11"/>
      <c r="G79" s="9"/>
      <c r="H79" s="10">
        <v>2</v>
      </c>
      <c r="I79" s="11"/>
      <c r="J79" s="9"/>
      <c r="K79" s="10">
        <v>3</v>
      </c>
      <c r="L79" s="11"/>
      <c r="M79" s="9"/>
      <c r="N79" s="10">
        <v>4</v>
      </c>
      <c r="O79" s="11"/>
      <c r="P79" s="9"/>
      <c r="Q79" s="10">
        <v>0</v>
      </c>
      <c r="R79" s="11"/>
    </row>
    <row r="80" spans="1:18" ht="15" customHeight="1" x14ac:dyDescent="0.2">
      <c r="A80" s="1"/>
      <c r="B80" s="99"/>
      <c r="C80" s="100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</row>
    <row r="81" spans="1:18" ht="15" customHeight="1" x14ac:dyDescent="0.2">
      <c r="A81" s="1"/>
      <c r="B81" s="99">
        <v>25</v>
      </c>
      <c r="C81" s="100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</row>
    <row r="82" spans="1:18" ht="20.100000000000001" customHeight="1" x14ac:dyDescent="0.2">
      <c r="A82" s="1"/>
      <c r="B82" s="99"/>
      <c r="C82" s="100"/>
      <c r="D82" s="9"/>
      <c r="E82" s="10">
        <v>1</v>
      </c>
      <c r="F82" s="11"/>
      <c r="G82" s="9"/>
      <c r="H82" s="10">
        <v>2</v>
      </c>
      <c r="I82" s="11"/>
      <c r="J82" s="9"/>
      <c r="K82" s="10">
        <v>3</v>
      </c>
      <c r="L82" s="11"/>
      <c r="M82" s="9"/>
      <c r="N82" s="10">
        <v>4</v>
      </c>
      <c r="O82" s="11"/>
      <c r="P82" s="9"/>
      <c r="Q82" s="10">
        <v>0</v>
      </c>
      <c r="R82" s="11"/>
    </row>
    <row r="83" spans="1:18" ht="15" customHeight="1" x14ac:dyDescent="0.2">
      <c r="A83" s="1"/>
      <c r="B83" s="99"/>
      <c r="C83" s="100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</row>
    <row r="84" spans="1:18" ht="15" customHeight="1" x14ac:dyDescent="0.2">
      <c r="A84" s="1"/>
      <c r="B84" s="99">
        <v>26</v>
      </c>
      <c r="C84" s="100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</row>
    <row r="85" spans="1:18" ht="20.100000000000001" customHeight="1" x14ac:dyDescent="0.2">
      <c r="A85" s="1"/>
      <c r="B85" s="99"/>
      <c r="C85" s="100"/>
      <c r="D85" s="9"/>
      <c r="E85" s="10">
        <v>1</v>
      </c>
      <c r="F85" s="11"/>
      <c r="G85" s="9"/>
      <c r="H85" s="10">
        <v>2</v>
      </c>
      <c r="I85" s="11"/>
      <c r="J85" s="9"/>
      <c r="K85" s="10">
        <v>3</v>
      </c>
      <c r="L85" s="11"/>
      <c r="M85" s="9"/>
      <c r="N85" s="10">
        <v>4</v>
      </c>
      <c r="O85" s="11"/>
      <c r="P85" s="9"/>
      <c r="Q85" s="10">
        <v>0</v>
      </c>
      <c r="R85" s="11"/>
    </row>
    <row r="86" spans="1:18" ht="15" customHeight="1" x14ac:dyDescent="0.2">
      <c r="A86" s="1"/>
      <c r="B86" s="99"/>
      <c r="C86" s="100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</row>
    <row r="87" spans="1:18" ht="15" customHeight="1" x14ac:dyDescent="0.2">
      <c r="A87" s="1"/>
      <c r="B87" s="99">
        <v>27</v>
      </c>
      <c r="C87" s="100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</row>
    <row r="88" spans="1:18" ht="20.100000000000001" customHeight="1" x14ac:dyDescent="0.2">
      <c r="A88" s="1"/>
      <c r="B88" s="99"/>
      <c r="C88" s="100"/>
      <c r="D88" s="9"/>
      <c r="E88" s="10">
        <v>1</v>
      </c>
      <c r="F88" s="11"/>
      <c r="G88" s="9"/>
      <c r="H88" s="10">
        <v>2</v>
      </c>
      <c r="I88" s="11"/>
      <c r="J88" s="9"/>
      <c r="K88" s="10">
        <v>3</v>
      </c>
      <c r="L88" s="11"/>
      <c r="M88" s="9"/>
      <c r="N88" s="10">
        <v>4</v>
      </c>
      <c r="O88" s="11"/>
      <c r="P88" s="9"/>
      <c r="Q88" s="10">
        <v>0</v>
      </c>
      <c r="R88" s="11"/>
    </row>
    <row r="89" spans="1:18" ht="15" customHeight="1" x14ac:dyDescent="0.2">
      <c r="A89" s="1"/>
      <c r="B89" s="99"/>
      <c r="C89" s="100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</row>
    <row r="90" spans="1:18" ht="15" customHeight="1" x14ac:dyDescent="0.2">
      <c r="A90" s="1"/>
      <c r="B90" s="99">
        <v>28</v>
      </c>
      <c r="C90" s="100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</row>
    <row r="91" spans="1:18" ht="20.100000000000001" customHeight="1" x14ac:dyDescent="0.2">
      <c r="A91" s="1"/>
      <c r="B91" s="99"/>
      <c r="C91" s="100"/>
      <c r="D91" s="9"/>
      <c r="E91" s="10">
        <v>1</v>
      </c>
      <c r="F91" s="11"/>
      <c r="G91" s="9"/>
      <c r="H91" s="10">
        <v>2</v>
      </c>
      <c r="I91" s="11"/>
      <c r="J91" s="9"/>
      <c r="K91" s="10">
        <v>3</v>
      </c>
      <c r="L91" s="11"/>
      <c r="M91" s="9"/>
      <c r="N91" s="10">
        <v>4</v>
      </c>
      <c r="O91" s="11"/>
      <c r="P91" s="9"/>
      <c r="Q91" s="10">
        <v>0</v>
      </c>
      <c r="R91" s="11"/>
    </row>
    <row r="92" spans="1:18" ht="15" customHeight="1" x14ac:dyDescent="0.2">
      <c r="A92" s="1"/>
      <c r="B92" s="99"/>
      <c r="C92" s="100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</row>
    <row r="93" spans="1:18" ht="15" customHeight="1" x14ac:dyDescent="0.2">
      <c r="A93" s="1"/>
      <c r="B93" s="99">
        <v>29</v>
      </c>
      <c r="C93" s="100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</row>
    <row r="94" spans="1:18" ht="20.100000000000001" customHeight="1" x14ac:dyDescent="0.2">
      <c r="A94" s="1"/>
      <c r="B94" s="99"/>
      <c r="C94" s="100"/>
      <c r="D94" s="9"/>
      <c r="E94" s="10">
        <v>1</v>
      </c>
      <c r="F94" s="11"/>
      <c r="G94" s="9"/>
      <c r="H94" s="10">
        <v>2</v>
      </c>
      <c r="I94" s="11"/>
      <c r="J94" s="9"/>
      <c r="K94" s="10">
        <v>3</v>
      </c>
      <c r="L94" s="11"/>
      <c r="M94" s="9"/>
      <c r="N94" s="10">
        <v>4</v>
      </c>
      <c r="O94" s="11"/>
      <c r="P94" s="9"/>
      <c r="Q94" s="10">
        <v>0</v>
      </c>
      <c r="R94" s="11"/>
    </row>
    <row r="95" spans="1:18" ht="15" customHeight="1" x14ac:dyDescent="0.2">
      <c r="A95" s="1"/>
      <c r="B95" s="99"/>
      <c r="C95" s="100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</row>
    <row r="96" spans="1:18" ht="15" customHeight="1" x14ac:dyDescent="0.2">
      <c r="A96" s="1"/>
      <c r="B96" s="99">
        <v>30</v>
      </c>
      <c r="C96" s="100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</row>
    <row r="97" spans="1:18" ht="20.100000000000001" customHeight="1" x14ac:dyDescent="0.2">
      <c r="A97" s="1"/>
      <c r="B97" s="99"/>
      <c r="C97" s="100"/>
      <c r="D97" s="9"/>
      <c r="E97" s="10">
        <v>1</v>
      </c>
      <c r="F97" s="11"/>
      <c r="G97" s="9"/>
      <c r="H97" s="10">
        <v>2</v>
      </c>
      <c r="I97" s="11"/>
      <c r="J97" s="9"/>
      <c r="K97" s="10">
        <v>3</v>
      </c>
      <c r="L97" s="11"/>
      <c r="M97" s="9"/>
      <c r="N97" s="10">
        <v>4</v>
      </c>
      <c r="O97" s="11"/>
      <c r="P97" s="9"/>
      <c r="Q97" s="10">
        <v>0</v>
      </c>
      <c r="R97" s="11"/>
    </row>
    <row r="98" spans="1:18" ht="15" customHeight="1" x14ac:dyDescent="0.2">
      <c r="A98" s="1"/>
      <c r="B98" s="99"/>
      <c r="C98" s="100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</row>
    <row r="99" spans="1:18" ht="57.75" customHeight="1" x14ac:dyDescent="0.2">
      <c r="A99" s="1"/>
      <c r="B99" s="5"/>
      <c r="C99" s="6"/>
      <c r="D99" s="103" t="s">
        <v>3</v>
      </c>
      <c r="E99" s="103"/>
      <c r="F99" s="103"/>
      <c r="G99" s="103" t="s">
        <v>4</v>
      </c>
      <c r="H99" s="103"/>
      <c r="I99" s="103"/>
      <c r="J99" s="103" t="s">
        <v>5</v>
      </c>
      <c r="K99" s="103"/>
      <c r="L99" s="103"/>
      <c r="M99" s="103" t="s">
        <v>7</v>
      </c>
      <c r="N99" s="103"/>
      <c r="O99" s="103"/>
      <c r="P99" s="103" t="s">
        <v>6</v>
      </c>
      <c r="Q99" s="103"/>
      <c r="R99" s="103"/>
    </row>
    <row r="100" spans="1:18" ht="15" customHeight="1" x14ac:dyDescent="0.2">
      <c r="A100" s="1"/>
      <c r="B100" s="99">
        <v>31</v>
      </c>
      <c r="C100" s="100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</row>
    <row r="101" spans="1:18" ht="20.100000000000001" customHeight="1" x14ac:dyDescent="0.2">
      <c r="A101" s="1"/>
      <c r="B101" s="99"/>
      <c r="C101" s="100"/>
      <c r="D101" s="9"/>
      <c r="E101" s="10">
        <v>1</v>
      </c>
      <c r="F101" s="11"/>
      <c r="G101" s="9"/>
      <c r="H101" s="10">
        <v>2</v>
      </c>
      <c r="I101" s="11"/>
      <c r="J101" s="9"/>
      <c r="K101" s="10">
        <v>3</v>
      </c>
      <c r="L101" s="11"/>
      <c r="M101" s="9"/>
      <c r="N101" s="10">
        <v>4</v>
      </c>
      <c r="O101" s="11"/>
      <c r="P101" s="9"/>
      <c r="Q101" s="10">
        <v>0</v>
      </c>
      <c r="R101" s="11"/>
    </row>
    <row r="102" spans="1:18" ht="15" customHeight="1" x14ac:dyDescent="0.2">
      <c r="A102" s="1"/>
      <c r="B102" s="99"/>
      <c r="C102" s="100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</row>
    <row r="103" spans="1:18" ht="15" customHeight="1" x14ac:dyDescent="0.2">
      <c r="A103" s="1"/>
      <c r="B103" s="99">
        <v>32</v>
      </c>
      <c r="C103" s="100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</row>
    <row r="104" spans="1:18" ht="20.100000000000001" customHeight="1" x14ac:dyDescent="0.2">
      <c r="A104" s="1"/>
      <c r="B104" s="99"/>
      <c r="C104" s="100"/>
      <c r="D104" s="9"/>
      <c r="E104" s="10">
        <v>1</v>
      </c>
      <c r="F104" s="11"/>
      <c r="G104" s="9"/>
      <c r="H104" s="10">
        <v>2</v>
      </c>
      <c r="I104" s="11"/>
      <c r="J104" s="9"/>
      <c r="K104" s="10">
        <v>3</v>
      </c>
      <c r="L104" s="11"/>
      <c r="M104" s="9"/>
      <c r="N104" s="10">
        <v>4</v>
      </c>
      <c r="O104" s="11"/>
      <c r="P104" s="9"/>
      <c r="Q104" s="10">
        <v>0</v>
      </c>
      <c r="R104" s="11"/>
    </row>
    <row r="105" spans="1:18" ht="15" customHeight="1" x14ac:dyDescent="0.2">
      <c r="A105" s="1"/>
      <c r="B105" s="99"/>
      <c r="C105" s="100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</row>
    <row r="106" spans="1:18" ht="15" customHeight="1" x14ac:dyDescent="0.2">
      <c r="A106" s="1"/>
      <c r="B106" s="99">
        <v>33</v>
      </c>
      <c r="C106" s="100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</row>
    <row r="107" spans="1:18" ht="20.100000000000001" customHeight="1" x14ac:dyDescent="0.2">
      <c r="A107" s="1"/>
      <c r="B107" s="99"/>
      <c r="C107" s="100"/>
      <c r="D107" s="9"/>
      <c r="E107" s="10">
        <v>1</v>
      </c>
      <c r="F107" s="11"/>
      <c r="G107" s="9"/>
      <c r="H107" s="10">
        <v>2</v>
      </c>
      <c r="I107" s="11"/>
      <c r="J107" s="9"/>
      <c r="K107" s="10">
        <v>3</v>
      </c>
      <c r="L107" s="11"/>
      <c r="M107" s="9"/>
      <c r="N107" s="10">
        <v>4</v>
      </c>
      <c r="O107" s="11"/>
      <c r="P107" s="9"/>
      <c r="Q107" s="10">
        <v>0</v>
      </c>
      <c r="R107" s="11"/>
    </row>
    <row r="108" spans="1:18" ht="15" customHeight="1" x14ac:dyDescent="0.2">
      <c r="A108" s="1"/>
      <c r="B108" s="99"/>
      <c r="C108" s="100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</row>
    <row r="109" spans="1:18" ht="15" customHeight="1" x14ac:dyDescent="0.2">
      <c r="A109" s="1"/>
      <c r="B109" s="99">
        <v>34</v>
      </c>
      <c r="C109" s="100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</row>
    <row r="110" spans="1:18" ht="20.100000000000001" customHeight="1" x14ac:dyDescent="0.2">
      <c r="A110" s="1"/>
      <c r="B110" s="99"/>
      <c r="C110" s="100"/>
      <c r="D110" s="9"/>
      <c r="E110" s="10">
        <v>1</v>
      </c>
      <c r="F110" s="11"/>
      <c r="G110" s="9"/>
      <c r="H110" s="10">
        <v>2</v>
      </c>
      <c r="I110" s="11"/>
      <c r="J110" s="9"/>
      <c r="K110" s="10">
        <v>3</v>
      </c>
      <c r="L110" s="11"/>
      <c r="M110" s="9"/>
      <c r="N110" s="10">
        <v>4</v>
      </c>
      <c r="O110" s="11"/>
      <c r="P110" s="9"/>
      <c r="Q110" s="10">
        <v>0</v>
      </c>
      <c r="R110" s="11"/>
    </row>
    <row r="111" spans="1:18" ht="15" customHeight="1" x14ac:dyDescent="0.2">
      <c r="A111" s="1"/>
      <c r="B111" s="99"/>
      <c r="C111" s="100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</row>
    <row r="112" spans="1:18" ht="15" customHeight="1" x14ac:dyDescent="0.2">
      <c r="A112" s="1"/>
      <c r="B112" s="99">
        <v>35</v>
      </c>
      <c r="C112" s="100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</row>
    <row r="113" spans="1:18" ht="20.100000000000001" customHeight="1" x14ac:dyDescent="0.2">
      <c r="A113" s="1"/>
      <c r="B113" s="99"/>
      <c r="C113" s="100"/>
      <c r="D113" s="9"/>
      <c r="E113" s="10">
        <v>1</v>
      </c>
      <c r="F113" s="11"/>
      <c r="G113" s="9"/>
      <c r="H113" s="10">
        <v>2</v>
      </c>
      <c r="I113" s="11"/>
      <c r="J113" s="9"/>
      <c r="K113" s="10">
        <v>3</v>
      </c>
      <c r="L113" s="11"/>
      <c r="M113" s="9"/>
      <c r="N113" s="10">
        <v>4</v>
      </c>
      <c r="O113" s="11"/>
      <c r="P113" s="9"/>
      <c r="Q113" s="10">
        <v>0</v>
      </c>
      <c r="R113" s="11"/>
    </row>
    <row r="114" spans="1:18" ht="15" customHeight="1" x14ac:dyDescent="0.2">
      <c r="A114" s="1"/>
      <c r="B114" s="99"/>
      <c r="C114" s="100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</row>
    <row r="115" spans="1:18" ht="15" customHeight="1" x14ac:dyDescent="0.2">
      <c r="A115" s="1"/>
      <c r="B115" s="99">
        <v>36</v>
      </c>
      <c r="C115" s="100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</row>
    <row r="116" spans="1:18" ht="20.100000000000001" customHeight="1" x14ac:dyDescent="0.2">
      <c r="A116" s="1"/>
      <c r="B116" s="99"/>
      <c r="C116" s="100"/>
      <c r="D116" s="9"/>
      <c r="E116" s="10">
        <v>1</v>
      </c>
      <c r="F116" s="11"/>
      <c r="G116" s="9"/>
      <c r="H116" s="10">
        <v>2</v>
      </c>
      <c r="I116" s="11"/>
      <c r="J116" s="9"/>
      <c r="K116" s="10">
        <v>3</v>
      </c>
      <c r="L116" s="11"/>
      <c r="M116" s="9"/>
      <c r="N116" s="10">
        <v>4</v>
      </c>
      <c r="O116" s="11"/>
      <c r="P116" s="9"/>
      <c r="Q116" s="10">
        <v>0</v>
      </c>
      <c r="R116" s="11"/>
    </row>
    <row r="117" spans="1:18" ht="15" customHeight="1" x14ac:dyDescent="0.2">
      <c r="A117" s="1"/>
      <c r="B117" s="99"/>
      <c r="C117" s="100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</row>
    <row r="118" spans="1:18" ht="15" customHeight="1" x14ac:dyDescent="0.2">
      <c r="A118" s="1"/>
      <c r="B118" s="99">
        <v>37</v>
      </c>
      <c r="C118" s="100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</row>
    <row r="119" spans="1:18" ht="20.100000000000001" customHeight="1" x14ac:dyDescent="0.2">
      <c r="A119" s="1"/>
      <c r="B119" s="99"/>
      <c r="C119" s="100"/>
      <c r="D119" s="9"/>
      <c r="E119" s="10">
        <v>1</v>
      </c>
      <c r="F119" s="11"/>
      <c r="G119" s="9"/>
      <c r="H119" s="10">
        <v>2</v>
      </c>
      <c r="I119" s="11"/>
      <c r="J119" s="9"/>
      <c r="K119" s="10">
        <v>3</v>
      </c>
      <c r="L119" s="11"/>
      <c r="M119" s="9"/>
      <c r="N119" s="10">
        <v>4</v>
      </c>
      <c r="O119" s="11"/>
      <c r="P119" s="9"/>
      <c r="Q119" s="10">
        <v>0</v>
      </c>
      <c r="R119" s="11"/>
    </row>
    <row r="120" spans="1:18" ht="15" customHeight="1" x14ac:dyDescent="0.2">
      <c r="A120" s="1"/>
      <c r="B120" s="99"/>
      <c r="C120" s="100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</row>
    <row r="121" spans="1:18" ht="15" customHeight="1" x14ac:dyDescent="0.2">
      <c r="A121" s="1"/>
      <c r="B121" s="99">
        <v>38</v>
      </c>
      <c r="C121" s="100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</row>
    <row r="122" spans="1:18" ht="20.100000000000001" customHeight="1" x14ac:dyDescent="0.2">
      <c r="A122" s="1"/>
      <c r="B122" s="99"/>
      <c r="C122" s="100"/>
      <c r="D122" s="9"/>
      <c r="E122" s="10">
        <v>1</v>
      </c>
      <c r="F122" s="11"/>
      <c r="G122" s="9"/>
      <c r="H122" s="10">
        <v>2</v>
      </c>
      <c r="I122" s="11"/>
      <c r="J122" s="9"/>
      <c r="K122" s="10">
        <v>3</v>
      </c>
      <c r="L122" s="11"/>
      <c r="M122" s="9"/>
      <c r="N122" s="10">
        <v>4</v>
      </c>
      <c r="O122" s="11"/>
      <c r="P122" s="9"/>
      <c r="Q122" s="10">
        <v>0</v>
      </c>
      <c r="R122" s="11"/>
    </row>
    <row r="123" spans="1:18" ht="15" customHeight="1" x14ac:dyDescent="0.2">
      <c r="A123" s="1"/>
      <c r="B123" s="99"/>
      <c r="C123" s="100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</row>
    <row r="124" spans="1:18" ht="15" customHeight="1" x14ac:dyDescent="0.2">
      <c r="A124" s="1"/>
      <c r="B124" s="99">
        <v>39</v>
      </c>
      <c r="C124" s="100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</row>
    <row r="125" spans="1:18" ht="20.100000000000001" customHeight="1" x14ac:dyDescent="0.2">
      <c r="A125" s="1"/>
      <c r="B125" s="99"/>
      <c r="C125" s="100"/>
      <c r="D125" s="9"/>
      <c r="E125" s="10">
        <v>1</v>
      </c>
      <c r="F125" s="11"/>
      <c r="G125" s="9"/>
      <c r="H125" s="10">
        <v>2</v>
      </c>
      <c r="I125" s="11"/>
      <c r="J125" s="9"/>
      <c r="K125" s="10">
        <v>3</v>
      </c>
      <c r="L125" s="11"/>
      <c r="M125" s="9"/>
      <c r="N125" s="10">
        <v>4</v>
      </c>
      <c r="O125" s="11"/>
      <c r="P125" s="9"/>
      <c r="Q125" s="10">
        <v>0</v>
      </c>
      <c r="R125" s="11"/>
    </row>
    <row r="126" spans="1:18" ht="15" customHeight="1" x14ac:dyDescent="0.2">
      <c r="A126" s="1"/>
      <c r="B126" s="99"/>
      <c r="C126" s="100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</row>
    <row r="127" spans="1:18" ht="15" customHeight="1" x14ac:dyDescent="0.2">
      <c r="A127" s="1"/>
      <c r="B127" s="99">
        <v>40</v>
      </c>
      <c r="C127" s="100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</row>
    <row r="128" spans="1:18" ht="20.100000000000001" customHeight="1" x14ac:dyDescent="0.2">
      <c r="A128" s="1"/>
      <c r="B128" s="99"/>
      <c r="C128" s="100"/>
      <c r="D128" s="9"/>
      <c r="E128" s="10">
        <v>1</v>
      </c>
      <c r="F128" s="11"/>
      <c r="G128" s="9"/>
      <c r="H128" s="10">
        <v>2</v>
      </c>
      <c r="I128" s="11"/>
      <c r="J128" s="9"/>
      <c r="K128" s="10">
        <v>3</v>
      </c>
      <c r="L128" s="11"/>
      <c r="M128" s="9"/>
      <c r="N128" s="10">
        <v>4</v>
      </c>
      <c r="O128" s="11"/>
      <c r="P128" s="9"/>
      <c r="Q128" s="10">
        <v>0</v>
      </c>
      <c r="R128" s="11"/>
    </row>
    <row r="129" spans="1:18" ht="15" customHeight="1" x14ac:dyDescent="0.2">
      <c r="A129" s="1"/>
      <c r="B129" s="99"/>
      <c r="C129" s="100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</row>
    <row r="130" spans="1:18" ht="57.75" customHeight="1" x14ac:dyDescent="0.2">
      <c r="A130" s="1"/>
      <c r="B130" s="12"/>
      <c r="C130" s="13"/>
    </row>
    <row r="131" spans="1:18" ht="15" customHeight="1" x14ac:dyDescent="0.2">
      <c r="A131" s="1"/>
      <c r="B131" s="12"/>
      <c r="C131" s="13"/>
    </row>
    <row r="132" spans="1:18" ht="20.100000000000001" customHeight="1" x14ac:dyDescent="0.2">
      <c r="A132" s="1"/>
      <c r="B132" s="12"/>
      <c r="C132" s="13"/>
    </row>
    <row r="133" spans="1:18" ht="15" customHeight="1" x14ac:dyDescent="0.2">
      <c r="A133" s="1"/>
      <c r="B133" s="12"/>
      <c r="C133" s="13"/>
    </row>
    <row r="134" spans="1:18" ht="15" customHeight="1" x14ac:dyDescent="0.2">
      <c r="A134" s="1"/>
      <c r="B134" s="12"/>
      <c r="C134" s="13"/>
    </row>
    <row r="135" spans="1:18" ht="20.100000000000001" customHeight="1" x14ac:dyDescent="0.2">
      <c r="A135" s="1"/>
      <c r="B135" s="12"/>
      <c r="C135" s="13"/>
    </row>
    <row r="136" spans="1:18" ht="15" customHeight="1" x14ac:dyDescent="0.2">
      <c r="A136" s="1"/>
      <c r="B136" s="12"/>
      <c r="C136" s="13"/>
    </row>
    <row r="137" spans="1:18" ht="15" customHeight="1" x14ac:dyDescent="0.2">
      <c r="A137" s="1"/>
      <c r="B137" s="12"/>
      <c r="C137" s="13"/>
    </row>
    <row r="138" spans="1:18" ht="20.100000000000001" customHeight="1" x14ac:dyDescent="0.2">
      <c r="A138" s="1"/>
      <c r="B138" s="12"/>
      <c r="C138" s="13"/>
    </row>
    <row r="139" spans="1:18" ht="15" customHeight="1" x14ac:dyDescent="0.2">
      <c r="A139" s="1"/>
      <c r="B139" s="12"/>
      <c r="C139" s="13"/>
    </row>
    <row r="140" spans="1:18" ht="15" customHeight="1" x14ac:dyDescent="0.2">
      <c r="A140" s="1"/>
      <c r="B140" s="12"/>
      <c r="C140" s="13"/>
    </row>
    <row r="141" spans="1:18" ht="20.100000000000001" customHeight="1" x14ac:dyDescent="0.2">
      <c r="A141" s="1"/>
      <c r="B141" s="12"/>
      <c r="C141" s="13"/>
    </row>
    <row r="142" spans="1:18" ht="15" customHeight="1" x14ac:dyDescent="0.2">
      <c r="A142" s="1"/>
      <c r="B142" s="12"/>
      <c r="C142" s="13"/>
    </row>
    <row r="143" spans="1:18" ht="15" customHeight="1" x14ac:dyDescent="0.2">
      <c r="A143" s="1"/>
      <c r="B143" s="12"/>
      <c r="C143" s="13"/>
    </row>
    <row r="144" spans="1:18" ht="20.100000000000001" customHeight="1" x14ac:dyDescent="0.2">
      <c r="A144" s="1"/>
      <c r="B144" s="12"/>
      <c r="C144" s="13"/>
    </row>
    <row r="145" spans="1:3" ht="15" customHeight="1" x14ac:dyDescent="0.2">
      <c r="A145" s="1"/>
      <c r="B145" s="12"/>
      <c r="C145" s="13"/>
    </row>
    <row r="146" spans="1:3" ht="15" customHeight="1" x14ac:dyDescent="0.2">
      <c r="A146" s="1"/>
      <c r="B146" s="12"/>
      <c r="C146" s="13"/>
    </row>
    <row r="147" spans="1:3" ht="20.100000000000001" customHeight="1" x14ac:dyDescent="0.2">
      <c r="A147" s="1"/>
      <c r="B147" s="12"/>
      <c r="C147" s="13"/>
    </row>
    <row r="148" spans="1:3" ht="15" customHeight="1" x14ac:dyDescent="0.2">
      <c r="A148" s="1"/>
      <c r="B148" s="12"/>
      <c r="C148" s="13"/>
    </row>
    <row r="149" spans="1:3" ht="15" customHeight="1" x14ac:dyDescent="0.2">
      <c r="A149" s="1"/>
      <c r="B149" s="12"/>
      <c r="C149" s="13"/>
    </row>
    <row r="150" spans="1:3" ht="20.100000000000001" customHeight="1" x14ac:dyDescent="0.2">
      <c r="A150" s="1"/>
      <c r="B150" s="12"/>
      <c r="C150" s="13"/>
    </row>
    <row r="151" spans="1:3" ht="15" customHeight="1" x14ac:dyDescent="0.2">
      <c r="A151" s="1"/>
      <c r="B151" s="12"/>
      <c r="C151" s="13"/>
    </row>
    <row r="152" spans="1:3" ht="15" customHeight="1" x14ac:dyDescent="0.2">
      <c r="A152" s="1"/>
      <c r="B152" s="12"/>
      <c r="C152" s="13"/>
    </row>
    <row r="153" spans="1:3" ht="20.100000000000001" customHeight="1" x14ac:dyDescent="0.2">
      <c r="A153" s="1"/>
      <c r="B153" s="12"/>
      <c r="C153" s="13"/>
    </row>
    <row r="154" spans="1:3" ht="15" customHeight="1" x14ac:dyDescent="0.2">
      <c r="A154" s="1"/>
      <c r="B154" s="12"/>
      <c r="C154" s="13"/>
    </row>
    <row r="155" spans="1:3" ht="15" customHeight="1" x14ac:dyDescent="0.2">
      <c r="A155" s="1"/>
      <c r="B155" s="12"/>
      <c r="C155" s="13"/>
    </row>
    <row r="156" spans="1:3" ht="20.100000000000001" customHeight="1" x14ac:dyDescent="0.2">
      <c r="A156" s="1"/>
      <c r="B156" s="12"/>
      <c r="C156" s="13"/>
    </row>
    <row r="157" spans="1:3" ht="15" customHeight="1" x14ac:dyDescent="0.2">
      <c r="A157" s="1"/>
      <c r="B157" s="12"/>
      <c r="C157" s="13"/>
    </row>
    <row r="158" spans="1:3" ht="15" customHeight="1" x14ac:dyDescent="0.2">
      <c r="A158" s="1"/>
      <c r="B158" s="12"/>
      <c r="C158" s="13"/>
    </row>
    <row r="159" spans="1:3" ht="20.100000000000001" customHeight="1" x14ac:dyDescent="0.2">
      <c r="A159" s="1"/>
      <c r="B159" s="12"/>
      <c r="C159" s="13"/>
    </row>
    <row r="160" spans="1:3" ht="15" customHeight="1" x14ac:dyDescent="0.2">
      <c r="A160" s="1"/>
      <c r="B160" s="12"/>
      <c r="C160" s="13"/>
    </row>
  </sheetData>
  <sheetProtection selectLockedCells="1" selectUnlockedCells="1"/>
  <mergeCells count="506">
    <mergeCell ref="B1:R1"/>
    <mergeCell ref="B2:R2"/>
    <mergeCell ref="U2:U4"/>
    <mergeCell ref="B3:R3"/>
    <mergeCell ref="B4:R4"/>
    <mergeCell ref="B5:R5"/>
    <mergeCell ref="D6:F6"/>
    <mergeCell ref="G6:I6"/>
    <mergeCell ref="J6:L6"/>
    <mergeCell ref="M6:O6"/>
    <mergeCell ref="P6:R6"/>
    <mergeCell ref="B7:B9"/>
    <mergeCell ref="C7:C9"/>
    <mergeCell ref="D7:F7"/>
    <mergeCell ref="G7:I7"/>
    <mergeCell ref="J7:L7"/>
    <mergeCell ref="M7:O7"/>
    <mergeCell ref="P7:R7"/>
    <mergeCell ref="D9:F9"/>
    <mergeCell ref="G9:I9"/>
    <mergeCell ref="J9:L9"/>
    <mergeCell ref="M9:O9"/>
    <mergeCell ref="P9:R9"/>
    <mergeCell ref="B10:B12"/>
    <mergeCell ref="C10:C12"/>
    <mergeCell ref="D10:F10"/>
    <mergeCell ref="G10:I10"/>
    <mergeCell ref="J10:L10"/>
    <mergeCell ref="M10:O10"/>
    <mergeCell ref="P10:R10"/>
    <mergeCell ref="D12:F12"/>
    <mergeCell ref="G12:I12"/>
    <mergeCell ref="J12:L12"/>
    <mergeCell ref="M12:O12"/>
    <mergeCell ref="P12:R12"/>
    <mergeCell ref="B13:B15"/>
    <mergeCell ref="C13:C15"/>
    <mergeCell ref="D13:F13"/>
    <mergeCell ref="G13:I13"/>
    <mergeCell ref="J13:L13"/>
    <mergeCell ref="M13:O13"/>
    <mergeCell ref="P13:R13"/>
    <mergeCell ref="D15:F15"/>
    <mergeCell ref="G15:I15"/>
    <mergeCell ref="J15:L15"/>
    <mergeCell ref="M15:O15"/>
    <mergeCell ref="P15:R15"/>
    <mergeCell ref="B16:B18"/>
    <mergeCell ref="C16:C18"/>
    <mergeCell ref="D16:F16"/>
    <mergeCell ref="G16:I16"/>
    <mergeCell ref="J16:L16"/>
    <mergeCell ref="M16:O16"/>
    <mergeCell ref="P16:R16"/>
    <mergeCell ref="D18:F18"/>
    <mergeCell ref="G18:I18"/>
    <mergeCell ref="J18:L18"/>
    <mergeCell ref="M18:O18"/>
    <mergeCell ref="P18:R18"/>
    <mergeCell ref="B19:B21"/>
    <mergeCell ref="C19:C21"/>
    <mergeCell ref="D19:F19"/>
    <mergeCell ref="G19:I19"/>
    <mergeCell ref="J19:L19"/>
    <mergeCell ref="M19:O19"/>
    <mergeCell ref="P19:R19"/>
    <mergeCell ref="D21:F21"/>
    <mergeCell ref="G21:I21"/>
    <mergeCell ref="J21:L21"/>
    <mergeCell ref="M21:O21"/>
    <mergeCell ref="P21:R21"/>
    <mergeCell ref="B22:B24"/>
    <mergeCell ref="C22:C24"/>
    <mergeCell ref="D22:F22"/>
    <mergeCell ref="G22:I22"/>
    <mergeCell ref="J22:L22"/>
    <mergeCell ref="M22:O22"/>
    <mergeCell ref="P22:R22"/>
    <mergeCell ref="D24:F24"/>
    <mergeCell ref="G24:I24"/>
    <mergeCell ref="J24:L24"/>
    <mergeCell ref="M24:O24"/>
    <mergeCell ref="P24:R24"/>
    <mergeCell ref="B25:B27"/>
    <mergeCell ref="C25:C27"/>
    <mergeCell ref="D25:F25"/>
    <mergeCell ref="G25:I25"/>
    <mergeCell ref="J25:L25"/>
    <mergeCell ref="M25:O25"/>
    <mergeCell ref="P25:R25"/>
    <mergeCell ref="D27:F27"/>
    <mergeCell ref="G27:I27"/>
    <mergeCell ref="J27:L27"/>
    <mergeCell ref="M27:O27"/>
    <mergeCell ref="P27:R27"/>
    <mergeCell ref="B28:B30"/>
    <mergeCell ref="C28:C30"/>
    <mergeCell ref="D28:F28"/>
    <mergeCell ref="G28:I28"/>
    <mergeCell ref="J28:L28"/>
    <mergeCell ref="M28:O28"/>
    <mergeCell ref="P28:R28"/>
    <mergeCell ref="D30:F30"/>
    <mergeCell ref="G30:I30"/>
    <mergeCell ref="J30:L30"/>
    <mergeCell ref="M30:O30"/>
    <mergeCell ref="P30:R30"/>
    <mergeCell ref="B31:B33"/>
    <mergeCell ref="C31:C33"/>
    <mergeCell ref="D31:F31"/>
    <mergeCell ref="G31:I31"/>
    <mergeCell ref="J31:L31"/>
    <mergeCell ref="M31:O31"/>
    <mergeCell ref="P31:R31"/>
    <mergeCell ref="D33:F33"/>
    <mergeCell ref="G33:I33"/>
    <mergeCell ref="J33:L33"/>
    <mergeCell ref="M33:O33"/>
    <mergeCell ref="P33:R33"/>
    <mergeCell ref="B34:B36"/>
    <mergeCell ref="C34:C36"/>
    <mergeCell ref="D34:F34"/>
    <mergeCell ref="G34:I34"/>
    <mergeCell ref="J34:L34"/>
    <mergeCell ref="M34:O34"/>
    <mergeCell ref="P34:R34"/>
    <mergeCell ref="D36:F36"/>
    <mergeCell ref="G36:I36"/>
    <mergeCell ref="J36:L36"/>
    <mergeCell ref="M36:O36"/>
    <mergeCell ref="P36:R36"/>
    <mergeCell ref="D37:F37"/>
    <mergeCell ref="G37:I37"/>
    <mergeCell ref="J37:L37"/>
    <mergeCell ref="M37:O37"/>
    <mergeCell ref="P37:R37"/>
    <mergeCell ref="B38:B40"/>
    <mergeCell ref="C38:C40"/>
    <mergeCell ref="D38:F38"/>
    <mergeCell ref="G38:I38"/>
    <mergeCell ref="J38:L38"/>
    <mergeCell ref="M38:O38"/>
    <mergeCell ref="P38:R38"/>
    <mergeCell ref="D40:F40"/>
    <mergeCell ref="G40:I40"/>
    <mergeCell ref="J40:L40"/>
    <mergeCell ref="M40:O40"/>
    <mergeCell ref="P40:R40"/>
    <mergeCell ref="B41:B43"/>
    <mergeCell ref="C41:C43"/>
    <mergeCell ref="D41:F41"/>
    <mergeCell ref="G41:I41"/>
    <mergeCell ref="J41:L41"/>
    <mergeCell ref="M41:O41"/>
    <mergeCell ref="P41:R41"/>
    <mergeCell ref="D43:F43"/>
    <mergeCell ref="G43:I43"/>
    <mergeCell ref="J43:L43"/>
    <mergeCell ref="M43:O43"/>
    <mergeCell ref="P43:R43"/>
    <mergeCell ref="B44:B46"/>
    <mergeCell ref="C44:C46"/>
    <mergeCell ref="D44:F44"/>
    <mergeCell ref="G44:I44"/>
    <mergeCell ref="J44:L44"/>
    <mergeCell ref="M44:O44"/>
    <mergeCell ref="P44:R44"/>
    <mergeCell ref="D46:F46"/>
    <mergeCell ref="G46:I46"/>
    <mergeCell ref="J46:L46"/>
    <mergeCell ref="M46:O46"/>
    <mergeCell ref="P46:R46"/>
    <mergeCell ref="B47:B49"/>
    <mergeCell ref="C47:C49"/>
    <mergeCell ref="D47:F47"/>
    <mergeCell ref="G47:I47"/>
    <mergeCell ref="J47:L47"/>
    <mergeCell ref="M47:O47"/>
    <mergeCell ref="P47:R47"/>
    <mergeCell ref="D49:F49"/>
    <mergeCell ref="G49:I49"/>
    <mergeCell ref="J49:L49"/>
    <mergeCell ref="M49:O49"/>
    <mergeCell ref="P49:R49"/>
    <mergeCell ref="B50:B52"/>
    <mergeCell ref="C50:C52"/>
    <mergeCell ref="D50:F50"/>
    <mergeCell ref="G50:I50"/>
    <mergeCell ref="J50:L50"/>
    <mergeCell ref="M50:O50"/>
    <mergeCell ref="P50:R50"/>
    <mergeCell ref="D52:F52"/>
    <mergeCell ref="G52:I52"/>
    <mergeCell ref="J52:L52"/>
    <mergeCell ref="M52:O52"/>
    <mergeCell ref="P52:R52"/>
    <mergeCell ref="B53:B55"/>
    <mergeCell ref="C53:C55"/>
    <mergeCell ref="D53:F53"/>
    <mergeCell ref="G53:I53"/>
    <mergeCell ref="J53:L53"/>
    <mergeCell ref="M53:O53"/>
    <mergeCell ref="P53:R53"/>
    <mergeCell ref="D55:F55"/>
    <mergeCell ref="G55:I55"/>
    <mergeCell ref="J55:L55"/>
    <mergeCell ref="M55:O55"/>
    <mergeCell ref="P55:R55"/>
    <mergeCell ref="B56:B58"/>
    <mergeCell ref="C56:C58"/>
    <mergeCell ref="D56:F56"/>
    <mergeCell ref="G56:I56"/>
    <mergeCell ref="J56:L56"/>
    <mergeCell ref="M56:O56"/>
    <mergeCell ref="P56:R56"/>
    <mergeCell ref="D58:F58"/>
    <mergeCell ref="G58:I58"/>
    <mergeCell ref="J58:L58"/>
    <mergeCell ref="M58:O58"/>
    <mergeCell ref="P58:R58"/>
    <mergeCell ref="B59:B61"/>
    <mergeCell ref="C59:C61"/>
    <mergeCell ref="D59:F59"/>
    <mergeCell ref="G59:I59"/>
    <mergeCell ref="J59:L59"/>
    <mergeCell ref="M59:O59"/>
    <mergeCell ref="P59:R59"/>
    <mergeCell ref="D61:F61"/>
    <mergeCell ref="G61:I61"/>
    <mergeCell ref="J61:L61"/>
    <mergeCell ref="M61:O61"/>
    <mergeCell ref="P61:R61"/>
    <mergeCell ref="B62:B64"/>
    <mergeCell ref="C62:C64"/>
    <mergeCell ref="D62:F62"/>
    <mergeCell ref="G62:I62"/>
    <mergeCell ref="J62:L62"/>
    <mergeCell ref="M62:O62"/>
    <mergeCell ref="P62:R62"/>
    <mergeCell ref="D64:F64"/>
    <mergeCell ref="G64:I64"/>
    <mergeCell ref="J64:L64"/>
    <mergeCell ref="M64:O64"/>
    <mergeCell ref="P64:R64"/>
    <mergeCell ref="B65:B67"/>
    <mergeCell ref="C65:C67"/>
    <mergeCell ref="D65:F65"/>
    <mergeCell ref="G65:I65"/>
    <mergeCell ref="J65:L65"/>
    <mergeCell ref="M65:O65"/>
    <mergeCell ref="P65:R65"/>
    <mergeCell ref="D67:F67"/>
    <mergeCell ref="G67:I67"/>
    <mergeCell ref="J67:L67"/>
    <mergeCell ref="M67:O67"/>
    <mergeCell ref="P67:R67"/>
    <mergeCell ref="D68:F68"/>
    <mergeCell ref="G68:I68"/>
    <mergeCell ref="J68:L68"/>
    <mergeCell ref="M68:O68"/>
    <mergeCell ref="P68:R68"/>
    <mergeCell ref="B69:B71"/>
    <mergeCell ref="C69:C71"/>
    <mergeCell ref="D69:F69"/>
    <mergeCell ref="G69:I69"/>
    <mergeCell ref="J69:L69"/>
    <mergeCell ref="M69:O69"/>
    <mergeCell ref="P69:R69"/>
    <mergeCell ref="D71:F71"/>
    <mergeCell ref="G71:I71"/>
    <mergeCell ref="J71:L71"/>
    <mergeCell ref="M71:O71"/>
    <mergeCell ref="P71:R71"/>
    <mergeCell ref="B72:B74"/>
    <mergeCell ref="C72:C74"/>
    <mergeCell ref="D72:F72"/>
    <mergeCell ref="G72:I72"/>
    <mergeCell ref="J72:L72"/>
    <mergeCell ref="M72:O72"/>
    <mergeCell ref="P72:R72"/>
    <mergeCell ref="D74:F74"/>
    <mergeCell ref="G74:I74"/>
    <mergeCell ref="J74:L74"/>
    <mergeCell ref="M74:O74"/>
    <mergeCell ref="P74:R74"/>
    <mergeCell ref="B75:B77"/>
    <mergeCell ref="C75:C77"/>
    <mergeCell ref="D75:F75"/>
    <mergeCell ref="G75:I75"/>
    <mergeCell ref="J75:L75"/>
    <mergeCell ref="M75:O75"/>
    <mergeCell ref="P75:R75"/>
    <mergeCell ref="D77:F77"/>
    <mergeCell ref="G77:I77"/>
    <mergeCell ref="J77:L77"/>
    <mergeCell ref="M77:O77"/>
    <mergeCell ref="P77:R77"/>
    <mergeCell ref="B78:B80"/>
    <mergeCell ref="C78:C80"/>
    <mergeCell ref="D78:F78"/>
    <mergeCell ref="G78:I78"/>
    <mergeCell ref="J78:L78"/>
    <mergeCell ref="M78:O78"/>
    <mergeCell ref="P78:R78"/>
    <mergeCell ref="D80:F80"/>
    <mergeCell ref="G80:I80"/>
    <mergeCell ref="J80:L80"/>
    <mergeCell ref="M80:O80"/>
    <mergeCell ref="P80:R80"/>
    <mergeCell ref="B81:B83"/>
    <mergeCell ref="C81:C83"/>
    <mergeCell ref="D81:F81"/>
    <mergeCell ref="G81:I81"/>
    <mergeCell ref="J81:L81"/>
    <mergeCell ref="M81:O81"/>
    <mergeCell ref="P81:R81"/>
    <mergeCell ref="D83:F83"/>
    <mergeCell ref="G83:I83"/>
    <mergeCell ref="J83:L83"/>
    <mergeCell ref="M83:O83"/>
    <mergeCell ref="P83:R83"/>
    <mergeCell ref="B84:B86"/>
    <mergeCell ref="C84:C86"/>
    <mergeCell ref="D84:F84"/>
    <mergeCell ref="G84:I84"/>
    <mergeCell ref="J84:L84"/>
    <mergeCell ref="M84:O84"/>
    <mergeCell ref="P84:R84"/>
    <mergeCell ref="D86:F86"/>
    <mergeCell ref="G86:I86"/>
    <mergeCell ref="J86:L86"/>
    <mergeCell ref="M86:O86"/>
    <mergeCell ref="P86:R86"/>
    <mergeCell ref="B87:B89"/>
    <mergeCell ref="C87:C89"/>
    <mergeCell ref="D87:F87"/>
    <mergeCell ref="G87:I87"/>
    <mergeCell ref="J87:L87"/>
    <mergeCell ref="M87:O87"/>
    <mergeCell ref="P87:R87"/>
    <mergeCell ref="D89:F89"/>
    <mergeCell ref="G89:I89"/>
    <mergeCell ref="J89:L89"/>
    <mergeCell ref="M89:O89"/>
    <mergeCell ref="P89:R89"/>
    <mergeCell ref="B90:B92"/>
    <mergeCell ref="C90:C92"/>
    <mergeCell ref="D90:F90"/>
    <mergeCell ref="G90:I90"/>
    <mergeCell ref="J90:L90"/>
    <mergeCell ref="M90:O90"/>
    <mergeCell ref="P90:R90"/>
    <mergeCell ref="D92:F92"/>
    <mergeCell ref="G92:I92"/>
    <mergeCell ref="J92:L92"/>
    <mergeCell ref="M92:O92"/>
    <mergeCell ref="P92:R92"/>
    <mergeCell ref="B93:B95"/>
    <mergeCell ref="C93:C95"/>
    <mergeCell ref="D93:F93"/>
    <mergeCell ref="G93:I93"/>
    <mergeCell ref="J93:L93"/>
    <mergeCell ref="M93:O93"/>
    <mergeCell ref="P93:R93"/>
    <mergeCell ref="D95:F95"/>
    <mergeCell ref="G95:I95"/>
    <mergeCell ref="J95:L95"/>
    <mergeCell ref="M95:O95"/>
    <mergeCell ref="P95:R95"/>
    <mergeCell ref="B96:B98"/>
    <mergeCell ref="C96:C98"/>
    <mergeCell ref="D96:F96"/>
    <mergeCell ref="G96:I96"/>
    <mergeCell ref="J96:L96"/>
    <mergeCell ref="M96:O96"/>
    <mergeCell ref="P96:R96"/>
    <mergeCell ref="D98:F98"/>
    <mergeCell ref="G98:I98"/>
    <mergeCell ref="J98:L98"/>
    <mergeCell ref="M98:O98"/>
    <mergeCell ref="P98:R98"/>
    <mergeCell ref="D99:F99"/>
    <mergeCell ref="G99:I99"/>
    <mergeCell ref="J99:L99"/>
    <mergeCell ref="M99:O99"/>
    <mergeCell ref="P99:R99"/>
    <mergeCell ref="B100:B102"/>
    <mergeCell ref="C100:C102"/>
    <mergeCell ref="D100:F100"/>
    <mergeCell ref="G100:I100"/>
    <mergeCell ref="J100:L100"/>
    <mergeCell ref="M100:O100"/>
    <mergeCell ref="P100:R100"/>
    <mergeCell ref="D102:F102"/>
    <mergeCell ref="G102:I102"/>
    <mergeCell ref="J102:L102"/>
    <mergeCell ref="M102:O102"/>
    <mergeCell ref="P102:R102"/>
    <mergeCell ref="B103:B105"/>
    <mergeCell ref="C103:C105"/>
    <mergeCell ref="D103:F103"/>
    <mergeCell ref="G103:I103"/>
    <mergeCell ref="J103:L103"/>
    <mergeCell ref="M103:O103"/>
    <mergeCell ref="P103:R103"/>
    <mergeCell ref="D105:F105"/>
    <mergeCell ref="G105:I105"/>
    <mergeCell ref="J105:L105"/>
    <mergeCell ref="M105:O105"/>
    <mergeCell ref="P105:R105"/>
    <mergeCell ref="B106:B108"/>
    <mergeCell ref="C106:C108"/>
    <mergeCell ref="D106:F106"/>
    <mergeCell ref="G106:I106"/>
    <mergeCell ref="J106:L106"/>
    <mergeCell ref="M106:O106"/>
    <mergeCell ref="P106:R106"/>
    <mergeCell ref="D108:F108"/>
    <mergeCell ref="G108:I108"/>
    <mergeCell ref="J108:L108"/>
    <mergeCell ref="M108:O108"/>
    <mergeCell ref="P108:R108"/>
    <mergeCell ref="B109:B111"/>
    <mergeCell ref="C109:C111"/>
    <mergeCell ref="D109:F109"/>
    <mergeCell ref="G109:I109"/>
    <mergeCell ref="J109:L109"/>
    <mergeCell ref="M109:O109"/>
    <mergeCell ref="P109:R109"/>
    <mergeCell ref="D111:F111"/>
    <mergeCell ref="G111:I111"/>
    <mergeCell ref="J111:L111"/>
    <mergeCell ref="M111:O111"/>
    <mergeCell ref="P111:R111"/>
    <mergeCell ref="B112:B114"/>
    <mergeCell ref="C112:C114"/>
    <mergeCell ref="D112:F112"/>
    <mergeCell ref="G112:I112"/>
    <mergeCell ref="J112:L112"/>
    <mergeCell ref="M112:O112"/>
    <mergeCell ref="P112:R112"/>
    <mergeCell ref="D114:F114"/>
    <mergeCell ref="G114:I114"/>
    <mergeCell ref="J114:L114"/>
    <mergeCell ref="M114:O114"/>
    <mergeCell ref="P114:R114"/>
    <mergeCell ref="B115:B117"/>
    <mergeCell ref="C115:C117"/>
    <mergeCell ref="D115:F115"/>
    <mergeCell ref="G115:I115"/>
    <mergeCell ref="J115:L115"/>
    <mergeCell ref="M115:O115"/>
    <mergeCell ref="P115:R115"/>
    <mergeCell ref="D117:F117"/>
    <mergeCell ref="G117:I117"/>
    <mergeCell ref="J117:L117"/>
    <mergeCell ref="M117:O117"/>
    <mergeCell ref="P117:R117"/>
    <mergeCell ref="B118:B120"/>
    <mergeCell ref="C118:C120"/>
    <mergeCell ref="D118:F118"/>
    <mergeCell ref="G118:I118"/>
    <mergeCell ref="J118:L118"/>
    <mergeCell ref="M118:O118"/>
    <mergeCell ref="P118:R118"/>
    <mergeCell ref="D120:F120"/>
    <mergeCell ref="G120:I120"/>
    <mergeCell ref="J120:L120"/>
    <mergeCell ref="M120:O120"/>
    <mergeCell ref="P120:R120"/>
    <mergeCell ref="B121:B123"/>
    <mergeCell ref="C121:C123"/>
    <mergeCell ref="D121:F121"/>
    <mergeCell ref="G121:I121"/>
    <mergeCell ref="J121:L121"/>
    <mergeCell ref="M121:O121"/>
    <mergeCell ref="P121:R121"/>
    <mergeCell ref="D123:F123"/>
    <mergeCell ref="G123:I123"/>
    <mergeCell ref="J123:L123"/>
    <mergeCell ref="M123:O123"/>
    <mergeCell ref="P123:R123"/>
    <mergeCell ref="B124:B126"/>
    <mergeCell ref="C124:C126"/>
    <mergeCell ref="D124:F124"/>
    <mergeCell ref="G124:I124"/>
    <mergeCell ref="J124:L124"/>
    <mergeCell ref="M124:O124"/>
    <mergeCell ref="P124:R124"/>
    <mergeCell ref="D126:F126"/>
    <mergeCell ref="G126:I126"/>
    <mergeCell ref="J126:L126"/>
    <mergeCell ref="M126:O126"/>
    <mergeCell ref="P126:R126"/>
    <mergeCell ref="B127:B129"/>
    <mergeCell ref="C127:C129"/>
    <mergeCell ref="D127:F127"/>
    <mergeCell ref="G127:I127"/>
    <mergeCell ref="J127:L127"/>
    <mergeCell ref="M127:O127"/>
    <mergeCell ref="P127:R127"/>
    <mergeCell ref="D129:F129"/>
    <mergeCell ref="G129:I129"/>
    <mergeCell ref="J129:L129"/>
    <mergeCell ref="M129:O129"/>
    <mergeCell ref="P129:R129"/>
  </mergeCells>
  <pageMargins left="0.78749999999999998" right="0.78749999999999998" top="1.2388888888888889" bottom="0.98402777777777772" header="0.51180555555555551" footer="0.51180555555555551"/>
  <pageSetup paperSize="9" scale="91" firstPageNumber="0" orientation="portrait" horizontalDpi="300" verticalDpi="300"/>
  <headerFooter alignWithMargins="0"/>
  <rowBreaks count="5" manualBreakCount="5">
    <brk id="4" max="16383" man="1"/>
    <brk id="36" max="16383" man="1"/>
    <brk id="67" max="16383" man="1"/>
    <brk id="98" max="16383" man="1"/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  <pageSetUpPr fitToPage="1"/>
  </sheetPr>
  <dimension ref="B1:G65"/>
  <sheetViews>
    <sheetView showGridLines="0" showRowColHeaders="0" topLeftCell="A19" zoomScale="114" zoomScaleNormal="114" workbookViewId="0">
      <selection activeCell="A2" sqref="A2"/>
    </sheetView>
  </sheetViews>
  <sheetFormatPr defaultColWidth="11.42578125" defaultRowHeight="12.75" x14ac:dyDescent="0.2"/>
  <cols>
    <col min="1" max="1" width="11.42578125" customWidth="1"/>
    <col min="2" max="2" width="91.42578125" style="14" customWidth="1"/>
  </cols>
  <sheetData>
    <row r="1" spans="2:7" x14ac:dyDescent="0.2">
      <c r="B1" s="15"/>
    </row>
    <row r="2" spans="2:7" ht="23.25" customHeight="1" x14ac:dyDescent="0.2">
      <c r="B2" s="16" t="s">
        <v>8</v>
      </c>
      <c r="D2" s="110"/>
      <c r="E2" s="110"/>
      <c r="F2" s="110"/>
      <c r="G2" s="110"/>
    </row>
    <row r="3" spans="2:7" ht="34.5" customHeight="1" x14ac:dyDescent="0.35">
      <c r="B3" s="17" t="s">
        <v>9</v>
      </c>
      <c r="D3" s="110"/>
      <c r="E3" s="110"/>
      <c r="F3" s="110"/>
      <c r="G3" s="110"/>
    </row>
    <row r="4" spans="2:7" ht="20.25" x14ac:dyDescent="0.3">
      <c r="B4" s="18"/>
      <c r="D4" s="110"/>
      <c r="E4" s="110"/>
      <c r="F4" s="110"/>
      <c r="G4" s="110"/>
    </row>
    <row r="5" spans="2:7" ht="26.25" x14ac:dyDescent="0.4">
      <c r="B5" s="19" t="s">
        <v>0</v>
      </c>
      <c r="D5" s="110"/>
      <c r="E5" s="110"/>
      <c r="F5" s="110"/>
      <c r="G5" s="110"/>
    </row>
    <row r="6" spans="2:7" x14ac:dyDescent="0.2">
      <c r="B6" s="16"/>
    </row>
    <row r="7" spans="2:7" ht="25.5" x14ac:dyDescent="0.2">
      <c r="B7" s="16" t="s">
        <v>10</v>
      </c>
    </row>
    <row r="8" spans="2:7" x14ac:dyDescent="0.2">
      <c r="B8" s="20"/>
    </row>
    <row r="9" spans="2:7" x14ac:dyDescent="0.2">
      <c r="B9" s="21" t="s">
        <v>11</v>
      </c>
    </row>
    <row r="10" spans="2:7" ht="63.75" x14ac:dyDescent="0.2">
      <c r="B10" s="22" t="s">
        <v>12</v>
      </c>
    </row>
    <row r="11" spans="2:7" ht="25.5" x14ac:dyDescent="0.2">
      <c r="B11" s="22" t="s">
        <v>13</v>
      </c>
    </row>
    <row r="12" spans="2:7" ht="25.5" x14ac:dyDescent="0.2">
      <c r="B12" s="23" t="s">
        <v>14</v>
      </c>
    </row>
    <row r="13" spans="2:7" ht="63.75" x14ac:dyDescent="0.2">
      <c r="B13" s="24" t="s">
        <v>15</v>
      </c>
    </row>
    <row r="14" spans="2:7" ht="25.5" x14ac:dyDescent="0.2">
      <c r="B14" s="16" t="s">
        <v>16</v>
      </c>
    </row>
    <row r="15" spans="2:7" ht="25.5" x14ac:dyDescent="0.2">
      <c r="B15" s="20" t="s">
        <v>17</v>
      </c>
    </row>
    <row r="16" spans="2:7" ht="25.5" x14ac:dyDescent="0.2">
      <c r="B16" s="23" t="s">
        <v>18</v>
      </c>
    </row>
    <row r="17" spans="2:2" ht="51" x14ac:dyDescent="0.2">
      <c r="B17" s="23" t="s">
        <v>19</v>
      </c>
    </row>
    <row r="18" spans="2:2" ht="38.25" x14ac:dyDescent="0.2">
      <c r="B18" s="23" t="s">
        <v>20</v>
      </c>
    </row>
    <row r="19" spans="2:2" ht="25.5" x14ac:dyDescent="0.2">
      <c r="B19" s="23" t="s">
        <v>21</v>
      </c>
    </row>
    <row r="20" spans="2:2" ht="25.5" x14ac:dyDescent="0.2">
      <c r="B20" s="23" t="s">
        <v>22</v>
      </c>
    </row>
    <row r="21" spans="2:2" x14ac:dyDescent="0.2">
      <c r="B21" s="20"/>
    </row>
    <row r="22" spans="2:2" x14ac:dyDescent="0.2">
      <c r="B22" s="25"/>
    </row>
    <row r="23" spans="2:2" x14ac:dyDescent="0.2">
      <c r="B23" s="20"/>
    </row>
    <row r="24" spans="2:2" x14ac:dyDescent="0.2">
      <c r="B24" s="26"/>
    </row>
    <row r="25" spans="2:2" x14ac:dyDescent="0.2">
      <c r="B25" s="26"/>
    </row>
    <row r="26" spans="2:2" x14ac:dyDescent="0.2">
      <c r="B26" s="26"/>
    </row>
    <row r="27" spans="2:2" x14ac:dyDescent="0.2">
      <c r="B27" s="26"/>
    </row>
    <row r="28" spans="2:2" x14ac:dyDescent="0.2">
      <c r="B28" s="26"/>
    </row>
    <row r="29" spans="2:2" x14ac:dyDescent="0.2">
      <c r="B29" s="26"/>
    </row>
    <row r="30" spans="2:2" x14ac:dyDescent="0.2">
      <c r="B30" s="26"/>
    </row>
    <row r="31" spans="2:2" x14ac:dyDescent="0.2">
      <c r="B31" s="26"/>
    </row>
    <row r="32" spans="2:2" x14ac:dyDescent="0.2">
      <c r="B32" s="26"/>
    </row>
    <row r="33" spans="2:2" x14ac:dyDescent="0.2">
      <c r="B33" s="26"/>
    </row>
    <row r="34" spans="2:2" x14ac:dyDescent="0.2">
      <c r="B34" s="26"/>
    </row>
    <row r="35" spans="2:2" x14ac:dyDescent="0.2">
      <c r="B35" s="26"/>
    </row>
    <row r="36" spans="2:2" x14ac:dyDescent="0.2">
      <c r="B36" s="26"/>
    </row>
    <row r="37" spans="2:2" x14ac:dyDescent="0.2">
      <c r="B37" s="26"/>
    </row>
    <row r="38" spans="2:2" x14ac:dyDescent="0.2">
      <c r="B38" s="26"/>
    </row>
    <row r="39" spans="2:2" x14ac:dyDescent="0.2">
      <c r="B39" s="26"/>
    </row>
    <row r="40" spans="2:2" x14ac:dyDescent="0.2">
      <c r="B40" s="26"/>
    </row>
    <row r="41" spans="2:2" x14ac:dyDescent="0.2">
      <c r="B41" s="26"/>
    </row>
    <row r="42" spans="2:2" x14ac:dyDescent="0.2">
      <c r="B42" s="26"/>
    </row>
    <row r="43" spans="2:2" x14ac:dyDescent="0.2">
      <c r="B43" s="26"/>
    </row>
    <row r="44" spans="2:2" x14ac:dyDescent="0.2">
      <c r="B44" s="26"/>
    </row>
    <row r="45" spans="2:2" x14ac:dyDescent="0.2">
      <c r="B45" s="26"/>
    </row>
    <row r="46" spans="2:2" x14ac:dyDescent="0.2">
      <c r="B46" s="26"/>
    </row>
    <row r="47" spans="2:2" x14ac:dyDescent="0.2">
      <c r="B47" s="26"/>
    </row>
    <row r="48" spans="2:2" x14ac:dyDescent="0.2">
      <c r="B48" s="26"/>
    </row>
    <row r="49" spans="2:2" x14ac:dyDescent="0.2">
      <c r="B49" s="26"/>
    </row>
    <row r="50" spans="2:2" x14ac:dyDescent="0.2">
      <c r="B50" s="26"/>
    </row>
    <row r="51" spans="2:2" x14ac:dyDescent="0.2">
      <c r="B51" s="26"/>
    </row>
    <row r="52" spans="2:2" x14ac:dyDescent="0.2">
      <c r="B52" s="26"/>
    </row>
    <row r="53" spans="2:2" x14ac:dyDescent="0.2">
      <c r="B53" s="26"/>
    </row>
    <row r="54" spans="2:2" x14ac:dyDescent="0.2">
      <c r="B54" s="26"/>
    </row>
    <row r="55" spans="2:2" x14ac:dyDescent="0.2">
      <c r="B55" s="26"/>
    </row>
    <row r="56" spans="2:2" x14ac:dyDescent="0.2">
      <c r="B56" s="26"/>
    </row>
    <row r="57" spans="2:2" x14ac:dyDescent="0.2">
      <c r="B57" s="26"/>
    </row>
    <row r="58" spans="2:2" x14ac:dyDescent="0.2">
      <c r="B58" s="26"/>
    </row>
    <row r="59" spans="2:2" x14ac:dyDescent="0.2">
      <c r="B59" s="26"/>
    </row>
    <row r="60" spans="2:2" x14ac:dyDescent="0.2">
      <c r="B60" s="26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</sheetData>
  <sheetProtection selectLockedCells="1" selectUnlockedCells="1"/>
  <mergeCells count="1">
    <mergeCell ref="D2:G5"/>
  </mergeCells>
  <pageMargins left="0.78749999999999998" right="0.78749999999999998" top="0.84513888888888888" bottom="0.98402777777777772" header="0.51180555555555551" footer="0.51180555555555551"/>
  <pageSetup paperSize="9" firstPageNumber="0" orientation="portrait" horizontalDpi="300" verticalDpi="300"/>
  <headerFooter alignWithMargins="0">
    <oddFooter>&amp;L&amp;8©IQES ONLINE I WWW.IQESONLINE.NET&amp;C&amp;8Seite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</sheetPr>
  <dimension ref="A1:IV55"/>
  <sheetViews>
    <sheetView showGridLines="0" showRowColHeaders="0" zoomScale="114" zoomScaleNormal="114" zoomScaleSheetLayoutView="55" workbookViewId="0">
      <pane xSplit="2" ySplit="2" topLeftCell="C3" activePane="bottomRight" state="frozen"/>
      <selection pane="topRight" activeCell="Y1" sqref="Y1"/>
      <selection pane="bottomLeft" activeCell="A8" sqref="A8"/>
      <selection pane="bottomRight" activeCell="B3" sqref="B3"/>
    </sheetView>
  </sheetViews>
  <sheetFormatPr defaultColWidth="4" defaultRowHeight="12.75" x14ac:dyDescent="0.2"/>
  <cols>
    <col min="1" max="1" width="7.42578125" style="27" customWidth="1"/>
    <col min="2" max="2" width="78.7109375" style="28" customWidth="1"/>
    <col min="3" max="16384" width="4" style="29"/>
  </cols>
  <sheetData>
    <row r="1" spans="1:256" s="70" customFormat="1" ht="38.25" x14ac:dyDescent="0.2">
      <c r="A1" s="30"/>
      <c r="B1" s="31" t="s">
        <v>23</v>
      </c>
      <c r="C1" s="111" t="s">
        <v>24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</row>
    <row r="2" spans="1:256" ht="25.5" x14ac:dyDescent="0.2">
      <c r="A2" s="32" t="s">
        <v>25</v>
      </c>
      <c r="B2" s="33" t="s">
        <v>26</v>
      </c>
      <c r="C2" s="34">
        <v>1</v>
      </c>
      <c r="D2" s="34">
        <v>2</v>
      </c>
      <c r="E2" s="34">
        <v>3</v>
      </c>
      <c r="F2" s="34">
        <v>4</v>
      </c>
      <c r="G2" s="34">
        <v>5</v>
      </c>
      <c r="H2" s="34">
        <v>6</v>
      </c>
      <c r="I2" s="34">
        <v>7</v>
      </c>
      <c r="J2" s="34">
        <v>8</v>
      </c>
      <c r="K2" s="34">
        <v>9</v>
      </c>
      <c r="L2" s="34">
        <v>10</v>
      </c>
      <c r="M2" s="34">
        <v>11</v>
      </c>
      <c r="N2" s="34">
        <v>12</v>
      </c>
      <c r="O2" s="34">
        <v>13</v>
      </c>
      <c r="P2" s="34">
        <v>14</v>
      </c>
      <c r="Q2" s="34">
        <v>15</v>
      </c>
      <c r="R2" s="34">
        <v>16</v>
      </c>
      <c r="S2" s="34">
        <v>17</v>
      </c>
      <c r="T2" s="34">
        <v>18</v>
      </c>
      <c r="U2" s="34">
        <v>19</v>
      </c>
      <c r="V2" s="34">
        <v>20</v>
      </c>
      <c r="W2" s="34">
        <v>23</v>
      </c>
      <c r="X2" s="34">
        <v>22</v>
      </c>
      <c r="Y2" s="34">
        <v>23</v>
      </c>
      <c r="Z2" s="34">
        <v>24</v>
      </c>
      <c r="AA2" s="34">
        <v>25</v>
      </c>
      <c r="AB2" s="34">
        <v>26</v>
      </c>
      <c r="AC2" s="34">
        <v>27</v>
      </c>
      <c r="AD2" s="34">
        <v>28</v>
      </c>
      <c r="AE2" s="34">
        <v>29</v>
      </c>
      <c r="AF2" s="34">
        <v>30</v>
      </c>
      <c r="AG2" s="34">
        <v>31</v>
      </c>
      <c r="AH2" s="34">
        <v>32</v>
      </c>
      <c r="AI2" s="34">
        <v>33</v>
      </c>
      <c r="AJ2" s="34">
        <v>34</v>
      </c>
      <c r="AK2" s="34">
        <v>35</v>
      </c>
      <c r="AL2" s="34">
        <v>36</v>
      </c>
      <c r="AM2" s="34">
        <v>37</v>
      </c>
      <c r="AN2" s="34">
        <v>38</v>
      </c>
      <c r="AO2" s="34">
        <v>39</v>
      </c>
      <c r="AP2" s="34">
        <v>40</v>
      </c>
      <c r="AQ2" s="34">
        <v>41</v>
      </c>
      <c r="AR2" s="34">
        <v>42</v>
      </c>
      <c r="AS2" s="34">
        <v>43</v>
      </c>
      <c r="AT2" s="34">
        <v>44</v>
      </c>
      <c r="AU2" s="34">
        <v>45</v>
      </c>
      <c r="AV2" s="34">
        <v>46</v>
      </c>
      <c r="AW2" s="34">
        <v>47</v>
      </c>
      <c r="AX2" s="34">
        <v>48</v>
      </c>
      <c r="AY2" s="34">
        <v>49</v>
      </c>
      <c r="AZ2" s="34">
        <v>50</v>
      </c>
      <c r="BA2" s="34">
        <v>51</v>
      </c>
      <c r="BB2" s="34">
        <v>52</v>
      </c>
      <c r="BC2" s="34">
        <v>53</v>
      </c>
      <c r="BD2" s="34">
        <v>54</v>
      </c>
      <c r="BE2" s="34">
        <v>55</v>
      </c>
      <c r="BF2" s="34">
        <v>56</v>
      </c>
      <c r="BG2" s="34">
        <v>57</v>
      </c>
      <c r="BH2" s="34">
        <v>58</v>
      </c>
      <c r="BI2" s="34">
        <v>59</v>
      </c>
      <c r="BJ2" s="34">
        <v>60</v>
      </c>
      <c r="BK2" s="34">
        <v>61</v>
      </c>
      <c r="BL2" s="34">
        <v>62</v>
      </c>
      <c r="BM2" s="34">
        <v>63</v>
      </c>
      <c r="BN2" s="34">
        <v>64</v>
      </c>
      <c r="BO2" s="34">
        <v>65</v>
      </c>
      <c r="BP2" s="34">
        <v>66</v>
      </c>
      <c r="BQ2" s="34">
        <v>67</v>
      </c>
      <c r="BR2" s="34">
        <v>68</v>
      </c>
      <c r="BS2" s="34">
        <v>69</v>
      </c>
      <c r="BT2" s="34">
        <v>70</v>
      </c>
      <c r="BU2" s="34">
        <v>71</v>
      </c>
      <c r="BV2" s="34">
        <v>72</v>
      </c>
      <c r="BW2" s="34">
        <v>73</v>
      </c>
      <c r="BX2" s="34">
        <v>74</v>
      </c>
      <c r="BY2" s="34">
        <v>75</v>
      </c>
      <c r="BZ2" s="34">
        <v>76</v>
      </c>
      <c r="CA2" s="34">
        <v>77</v>
      </c>
      <c r="CB2" s="34">
        <v>78</v>
      </c>
      <c r="CC2" s="34">
        <v>79</v>
      </c>
      <c r="CD2" s="34">
        <v>80</v>
      </c>
      <c r="CE2" s="34">
        <v>81</v>
      </c>
      <c r="CF2" s="34">
        <v>82</v>
      </c>
      <c r="CG2" s="34">
        <v>83</v>
      </c>
      <c r="CH2" s="34">
        <v>84</v>
      </c>
      <c r="CI2" s="34">
        <v>85</v>
      </c>
      <c r="CJ2" s="34">
        <v>86</v>
      </c>
      <c r="CK2" s="34">
        <v>87</v>
      </c>
      <c r="CL2" s="34">
        <v>88</v>
      </c>
      <c r="CM2" s="34">
        <v>89</v>
      </c>
      <c r="CN2" s="34">
        <v>90</v>
      </c>
      <c r="CO2" s="34">
        <v>91</v>
      </c>
      <c r="CP2" s="34">
        <v>92</v>
      </c>
      <c r="CQ2" s="34">
        <v>93</v>
      </c>
      <c r="CR2" s="34">
        <v>94</v>
      </c>
      <c r="CS2" s="34">
        <v>95</v>
      </c>
      <c r="CT2" s="34">
        <v>96</v>
      </c>
      <c r="CU2" s="34">
        <v>97</v>
      </c>
      <c r="CV2" s="34">
        <v>98</v>
      </c>
      <c r="CW2" s="34">
        <v>99</v>
      </c>
      <c r="CX2" s="34">
        <v>100</v>
      </c>
      <c r="CY2" s="34">
        <v>101</v>
      </c>
      <c r="CZ2" s="34">
        <v>102</v>
      </c>
      <c r="DA2" s="34">
        <v>103</v>
      </c>
      <c r="DB2" s="34">
        <v>104</v>
      </c>
      <c r="DC2" s="34">
        <v>105</v>
      </c>
      <c r="DD2" s="34">
        <v>106</v>
      </c>
      <c r="DE2" s="34">
        <v>107</v>
      </c>
      <c r="DF2" s="34">
        <v>108</v>
      </c>
      <c r="DG2" s="34">
        <v>109</v>
      </c>
      <c r="DH2" s="34">
        <v>110</v>
      </c>
      <c r="DI2" s="34">
        <v>111</v>
      </c>
      <c r="DJ2" s="34">
        <v>112</v>
      </c>
      <c r="DK2" s="34">
        <v>113</v>
      </c>
      <c r="DL2" s="34">
        <v>114</v>
      </c>
      <c r="DM2" s="34">
        <v>115</v>
      </c>
      <c r="DN2" s="34">
        <v>116</v>
      </c>
      <c r="DO2" s="34">
        <v>117</v>
      </c>
      <c r="DP2" s="34">
        <v>118</v>
      </c>
      <c r="DQ2" s="34">
        <v>119</v>
      </c>
      <c r="DR2" s="34">
        <v>120</v>
      </c>
      <c r="DS2" s="34">
        <v>121</v>
      </c>
      <c r="DT2" s="34">
        <v>122</v>
      </c>
      <c r="DU2" s="34">
        <v>123</v>
      </c>
      <c r="DV2" s="34">
        <v>124</v>
      </c>
      <c r="DW2" s="34">
        <v>125</v>
      </c>
      <c r="DX2" s="34">
        <v>126</v>
      </c>
      <c r="DY2" s="34">
        <v>127</v>
      </c>
      <c r="DZ2" s="34">
        <v>128</v>
      </c>
      <c r="EA2" s="34">
        <v>129</v>
      </c>
      <c r="EB2" s="34">
        <v>130</v>
      </c>
      <c r="EC2" s="34">
        <v>131</v>
      </c>
      <c r="ED2" s="34">
        <v>132</v>
      </c>
      <c r="EE2" s="34">
        <v>133</v>
      </c>
      <c r="EF2" s="34">
        <v>134</v>
      </c>
      <c r="EG2" s="34">
        <v>135</v>
      </c>
      <c r="EH2" s="34">
        <v>136</v>
      </c>
      <c r="EI2" s="34">
        <v>137</v>
      </c>
      <c r="EJ2" s="34">
        <v>138</v>
      </c>
      <c r="EK2" s="34">
        <v>139</v>
      </c>
      <c r="EL2" s="34">
        <v>140</v>
      </c>
      <c r="EM2" s="34">
        <v>141</v>
      </c>
      <c r="EN2" s="34">
        <v>142</v>
      </c>
      <c r="EO2" s="34">
        <v>143</v>
      </c>
      <c r="EP2" s="34">
        <v>144</v>
      </c>
      <c r="EQ2" s="34">
        <v>145</v>
      </c>
      <c r="ER2" s="34">
        <v>146</v>
      </c>
      <c r="ES2" s="34">
        <v>147</v>
      </c>
      <c r="ET2" s="34">
        <v>148</v>
      </c>
      <c r="EU2" s="34">
        <v>149</v>
      </c>
      <c r="EV2" s="34">
        <v>150</v>
      </c>
      <c r="EW2" s="34">
        <v>151</v>
      </c>
      <c r="EX2" s="34">
        <v>152</v>
      </c>
      <c r="EY2" s="34">
        <v>153</v>
      </c>
      <c r="EZ2" s="34">
        <v>154</v>
      </c>
      <c r="FA2" s="34">
        <v>155</v>
      </c>
      <c r="FB2" s="34">
        <v>156</v>
      </c>
      <c r="FC2" s="34">
        <v>157</v>
      </c>
      <c r="FD2" s="34">
        <v>158</v>
      </c>
      <c r="FE2" s="34">
        <v>159</v>
      </c>
      <c r="FF2" s="34">
        <v>160</v>
      </c>
      <c r="FG2" s="34">
        <v>161</v>
      </c>
      <c r="FH2" s="34">
        <v>162</v>
      </c>
      <c r="FI2" s="34">
        <v>163</v>
      </c>
      <c r="FJ2" s="34">
        <v>164</v>
      </c>
      <c r="FK2" s="34">
        <v>165</v>
      </c>
      <c r="FL2" s="34">
        <v>166</v>
      </c>
      <c r="FM2" s="34">
        <v>167</v>
      </c>
      <c r="FN2" s="34">
        <v>168</v>
      </c>
      <c r="FO2" s="34">
        <v>169</v>
      </c>
      <c r="FP2" s="34">
        <v>170</v>
      </c>
      <c r="FQ2" s="34">
        <v>171</v>
      </c>
      <c r="FR2" s="34">
        <v>172</v>
      </c>
      <c r="FS2" s="34">
        <v>173</v>
      </c>
      <c r="FT2" s="34">
        <v>174</v>
      </c>
      <c r="FU2" s="34">
        <v>175</v>
      </c>
      <c r="FV2" s="34">
        <v>176</v>
      </c>
      <c r="FW2" s="34">
        <v>177</v>
      </c>
      <c r="FX2" s="34">
        <v>178</v>
      </c>
      <c r="FY2" s="34">
        <v>179</v>
      </c>
      <c r="FZ2" s="34">
        <v>180</v>
      </c>
      <c r="GA2" s="34">
        <v>181</v>
      </c>
      <c r="GB2" s="34">
        <v>182</v>
      </c>
      <c r="GC2" s="34">
        <v>183</v>
      </c>
      <c r="GD2" s="34">
        <v>184</v>
      </c>
      <c r="GE2" s="34">
        <v>185</v>
      </c>
      <c r="GF2" s="34">
        <v>186</v>
      </c>
      <c r="GG2" s="34">
        <v>187</v>
      </c>
      <c r="GH2" s="34">
        <v>188</v>
      </c>
      <c r="GI2" s="34">
        <v>189</v>
      </c>
      <c r="GJ2" s="34">
        <v>190</v>
      </c>
      <c r="GK2" s="34">
        <v>191</v>
      </c>
      <c r="GL2" s="34">
        <v>192</v>
      </c>
      <c r="GM2" s="34">
        <v>193</v>
      </c>
      <c r="GN2" s="34">
        <v>194</v>
      </c>
      <c r="GO2" s="34">
        <v>195</v>
      </c>
      <c r="GP2" s="34">
        <v>196</v>
      </c>
      <c r="GQ2" s="34">
        <v>197</v>
      </c>
      <c r="GR2" s="34">
        <v>198</v>
      </c>
      <c r="GS2" s="34">
        <v>199</v>
      </c>
      <c r="GT2" s="34">
        <v>200</v>
      </c>
      <c r="GU2" s="34">
        <v>201</v>
      </c>
      <c r="GV2" s="34">
        <v>202</v>
      </c>
      <c r="GW2" s="34">
        <v>203</v>
      </c>
      <c r="GX2" s="34">
        <v>204</v>
      </c>
      <c r="GY2" s="34">
        <v>205</v>
      </c>
      <c r="GZ2" s="34">
        <v>206</v>
      </c>
      <c r="HA2" s="34">
        <v>207</v>
      </c>
      <c r="HB2" s="34">
        <v>208</v>
      </c>
      <c r="HC2" s="34">
        <v>209</v>
      </c>
      <c r="HD2" s="34">
        <v>210</v>
      </c>
      <c r="HE2" s="34">
        <v>211</v>
      </c>
      <c r="HF2" s="34">
        <v>212</v>
      </c>
      <c r="HG2" s="34">
        <v>213</v>
      </c>
      <c r="HH2" s="34">
        <v>214</v>
      </c>
      <c r="HI2" s="34">
        <v>215</v>
      </c>
      <c r="HJ2" s="34">
        <v>216</v>
      </c>
      <c r="HK2" s="34">
        <v>217</v>
      </c>
      <c r="HL2" s="34">
        <v>218</v>
      </c>
      <c r="HM2" s="34">
        <v>219</v>
      </c>
      <c r="HN2" s="34">
        <v>220</v>
      </c>
      <c r="HO2" s="34">
        <v>221</v>
      </c>
      <c r="HP2" s="34">
        <v>222</v>
      </c>
      <c r="HQ2" s="34">
        <v>223</v>
      </c>
      <c r="HR2" s="34">
        <v>224</v>
      </c>
      <c r="HS2" s="34">
        <v>225</v>
      </c>
      <c r="HT2" s="34">
        <v>226</v>
      </c>
      <c r="HU2" s="34">
        <v>227</v>
      </c>
      <c r="HV2" s="34">
        <v>228</v>
      </c>
      <c r="HW2" s="34">
        <v>229</v>
      </c>
      <c r="HX2" s="34">
        <v>230</v>
      </c>
      <c r="HY2" s="34">
        <v>231</v>
      </c>
      <c r="HZ2" s="34">
        <v>232</v>
      </c>
      <c r="IA2" s="34">
        <v>233</v>
      </c>
      <c r="IB2" s="34">
        <v>234</v>
      </c>
      <c r="IC2" s="34">
        <v>235</v>
      </c>
      <c r="ID2" s="34">
        <v>236</v>
      </c>
      <c r="IE2" s="34">
        <v>237</v>
      </c>
      <c r="IF2" s="34">
        <v>238</v>
      </c>
      <c r="IG2" s="34">
        <v>239</v>
      </c>
      <c r="IH2" s="34">
        <v>240</v>
      </c>
      <c r="II2" s="34">
        <v>241</v>
      </c>
      <c r="IJ2" s="34">
        <v>242</v>
      </c>
      <c r="IK2" s="34">
        <v>243</v>
      </c>
      <c r="IL2" s="34">
        <v>244</v>
      </c>
      <c r="IM2" s="34">
        <v>245</v>
      </c>
      <c r="IN2" s="34">
        <v>246</v>
      </c>
      <c r="IO2" s="34">
        <v>247</v>
      </c>
      <c r="IP2" s="34">
        <v>248</v>
      </c>
      <c r="IQ2" s="34">
        <v>249</v>
      </c>
      <c r="IR2" s="34">
        <v>250</v>
      </c>
      <c r="IS2" s="34">
        <v>251</v>
      </c>
      <c r="IT2" s="34">
        <v>252</v>
      </c>
      <c r="IU2" s="34">
        <v>253</v>
      </c>
      <c r="IV2" s="34">
        <v>254</v>
      </c>
    </row>
    <row r="3" spans="1:256" s="38" customFormat="1" ht="45" customHeight="1" x14ac:dyDescent="0.2">
      <c r="A3" s="35">
        <v>1</v>
      </c>
      <c r="B3" s="36" t="str">
        <f>Klausimynas!C7</f>
        <v>1. Mokykloje atsižvelgiama į mano vaiko savitumą (gabumus, polinkius) jį ugdant ir mokantl. (Klausimas su variantais (vienas galimas pasirinkimas))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256" s="38" customFormat="1" ht="45" customHeight="1" x14ac:dyDescent="0.2">
      <c r="A4" s="35">
        <v>2</v>
      </c>
      <c r="B4" s="36" t="str">
        <f>Klausimynas!C10</f>
        <v>2. Mokykloje mokytojai vaikus moko bendradarbiauti, padėti vienas, kitam. (Klausimas su variantais (vienas galimas pasirinkimas))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256" s="38" customFormat="1" ht="45" customHeight="1" x14ac:dyDescent="0.2">
      <c r="A5" s="35">
        <v>3</v>
      </c>
      <c r="B5" s="36" t="str">
        <f>Klausimynas!C13</f>
        <v>3.  Mokytojai padeda vaikams suprasti mokymosi svarbą gyvenime. (Klausimas su variantais (vienas galimas pasirinkimas))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1:256" s="38" customFormat="1" ht="45" customHeight="1" x14ac:dyDescent="0.2">
      <c r="A6" s="35">
        <v>4</v>
      </c>
      <c r="B6" s="36" t="str">
        <f>Klausimynas!C16</f>
        <v>4. Mokykloje mano vaikas sino apie tolimesnio mokymosi ir karjeros galimybes. (Klausimas su variantais (vienas galimas pasirinkimas))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256" s="38" customFormat="1" ht="45" customHeight="1" x14ac:dyDescent="0.2">
      <c r="A7" s="35">
        <v>5</v>
      </c>
      <c r="B7" s="36" t="str">
        <f>Klausimynas!C19</f>
        <v>5. Į mokyklą mano vaikas eina noriai. (Klausimas su variantais (vienas galimas pasirinkimas))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spans="1:256" s="38" customFormat="1" ht="45" customHeight="1" x14ac:dyDescent="0.2">
      <c r="A8" s="35">
        <v>6</v>
      </c>
      <c r="B8" s="36" t="str">
        <f>Klausimynas!C22</f>
        <v>6.  Per paskutinius 2 mėnesius mano vaikas iš kitų mokinių nesijuokė, nesišaipė. (Klausimas su variantais (vienas galimas pasirinkimas))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spans="1:256" s="38" customFormat="1" ht="45" customHeight="1" x14ac:dyDescent="0.2">
      <c r="A9" s="35">
        <v>7</v>
      </c>
      <c r="B9" s="36" t="str">
        <f>Klausimynas!C25</f>
        <v>7. Per paskutinius 2 mėnesius iš mano vaiko mokykloje niekas nesijuokė, nesišaipė. (Klausimas su variantais (vienas galimas pasirinkimas))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spans="1:256" s="38" customFormat="1" ht="45" customHeight="1" x14ac:dyDescent="0.2">
      <c r="A10" s="35">
        <v>8</v>
      </c>
      <c r="B10" s="36" t="str">
        <f>Klausimynas!C28</f>
        <v>8. Mokykla skatina mokinius būti aktyviais mokyklos gyvenimo kūrėjais. (Klausimas su variantais (vienas galimas pasirinkimas))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1:256" s="38" customFormat="1" ht="45" customHeight="1" x14ac:dyDescent="0.2">
      <c r="A11" s="35">
        <v>9</v>
      </c>
      <c r="B11" s="36" t="str">
        <f>Klausimynas!C31</f>
        <v>9. Mokykloje organizuojama socialinė ir visuomeninė veikla vaikams yra įdomi ir prasminga. (Klausimas su variantais (vienas galimas pasirinkimas))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256" s="38" customFormat="1" ht="45" customHeight="1" x14ac:dyDescent="0.2">
      <c r="A12" s="35">
        <v>10</v>
      </c>
      <c r="B12" s="36" t="str">
        <f>Klausimynas!C34</f>
        <v>10. Į mano vaiko klaidas per pamokas yra žiūrima kaip į mokymosi galimybę. (Klausimas su variantais (vienas galimas pasirinkimas))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256" s="38" customFormat="1" ht="45" customHeight="1" x14ac:dyDescent="0.2">
      <c r="A13" s="35">
        <v>11</v>
      </c>
      <c r="B13" s="36" t="str">
        <f>Klausimynas!C38</f>
        <v>11. Mano vaikas per pamoką gali pasirinkti užduotis pagal savo gebėjimus. (Klausimas su variantais (vienas galimas pasirinkimas))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256" s="38" customFormat="1" ht="45" customHeight="1" x14ac:dyDescent="0.2">
      <c r="A14" s="35">
        <v>12</v>
      </c>
      <c r="B14" s="36" t="str">
        <f>Klausimynas!C41</f>
        <v>12. Aš esu įtraukiamas į vaiko mokymosi sėkmių aptarimus mokykloje. (Klausimas su variantais (vienas galimas pasirinkimas))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256" s="38" customFormat="1" ht="45" customHeight="1" x14ac:dyDescent="0.2">
      <c r="A15" s="35">
        <v>13</v>
      </c>
      <c r="B15" s="36" t="str">
        <f>Klausimynas!C44</f>
        <v>13. Mokykloje mano vaikas mokomas planuoti savo mokymąsi. (Klausimas su variantais (vienas galimas pasirinkimas))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256" s="38" customFormat="1" ht="45" customHeight="1" x14ac:dyDescent="0.2">
      <c r="A16" s="35">
        <v>14</v>
      </c>
      <c r="B16" s="36">
        <f>Klausimynas!C47</f>
        <v>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1:32" s="38" customFormat="1" ht="45" customHeight="1" x14ac:dyDescent="0.2">
      <c r="A17" s="35">
        <v>15</v>
      </c>
      <c r="B17" s="36">
        <f>Klausimynas!C50</f>
        <v>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1:32" s="38" customFormat="1" ht="45" customHeight="1" x14ac:dyDescent="0.2">
      <c r="A18" s="35">
        <v>16</v>
      </c>
      <c r="B18" s="36">
        <f>Klausimynas!C53</f>
        <v>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2" s="38" customFormat="1" ht="45" customHeight="1" x14ac:dyDescent="0.2">
      <c r="A19" s="35">
        <v>17</v>
      </c>
      <c r="B19" s="36">
        <f>Klausimynas!C56</f>
        <v>0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2" s="38" customFormat="1" ht="45" customHeight="1" x14ac:dyDescent="0.2">
      <c r="A20" s="35">
        <v>18</v>
      </c>
      <c r="B20" s="36">
        <f>Klausimynas!C59</f>
        <v>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1:32" s="38" customFormat="1" ht="45" customHeight="1" x14ac:dyDescent="0.2">
      <c r="A21" s="35">
        <v>19</v>
      </c>
      <c r="B21" s="36">
        <f>Klausimynas!C62</f>
        <v>0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2" s="38" customFormat="1" ht="45" customHeight="1" x14ac:dyDescent="0.2">
      <c r="A22" s="35">
        <v>20</v>
      </c>
      <c r="B22" s="36">
        <f>Klausimynas!C65</f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1:32" s="38" customFormat="1" ht="45" customHeight="1" x14ac:dyDescent="0.2">
      <c r="A23" s="35">
        <v>21</v>
      </c>
      <c r="B23" s="36">
        <f>Klausimynas!C69</f>
        <v>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</row>
    <row r="24" spans="1:32" s="38" customFormat="1" ht="45" customHeight="1" x14ac:dyDescent="0.2">
      <c r="A24" s="35">
        <v>22</v>
      </c>
      <c r="B24" s="36">
        <f>Klausimynas!C72</f>
        <v>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</row>
    <row r="25" spans="1:32" s="38" customFormat="1" ht="45" customHeight="1" x14ac:dyDescent="0.2">
      <c r="A25" s="35">
        <v>23</v>
      </c>
      <c r="B25" s="36">
        <f>Klausimynas!C75</f>
        <v>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spans="1:32" s="38" customFormat="1" ht="45" customHeight="1" x14ac:dyDescent="0.2">
      <c r="A26" s="35">
        <v>24</v>
      </c>
      <c r="B26" s="36">
        <f>Klausimynas!C78</f>
        <v>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  <row r="27" spans="1:32" s="38" customFormat="1" ht="45" customHeight="1" x14ac:dyDescent="0.2">
      <c r="A27" s="35">
        <v>25</v>
      </c>
      <c r="B27" s="36">
        <f>Klausimynas!C81</f>
        <v>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</row>
    <row r="28" spans="1:32" s="38" customFormat="1" ht="45" customHeight="1" x14ac:dyDescent="0.2">
      <c r="A28" s="35">
        <v>26</v>
      </c>
      <c r="B28" s="36">
        <f>Klausimynas!C84</f>
        <v>0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</row>
    <row r="29" spans="1:32" s="38" customFormat="1" ht="45" customHeight="1" x14ac:dyDescent="0.2">
      <c r="A29" s="35">
        <v>27</v>
      </c>
      <c r="B29" s="36">
        <f>Klausimynas!C87</f>
        <v>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</row>
    <row r="30" spans="1:32" s="38" customFormat="1" ht="45" customHeight="1" x14ac:dyDescent="0.2">
      <c r="A30" s="35">
        <v>28</v>
      </c>
      <c r="B30" s="36">
        <f>Klausimynas!C90</f>
        <v>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</row>
    <row r="31" spans="1:32" s="38" customFormat="1" ht="45" customHeight="1" x14ac:dyDescent="0.2">
      <c r="A31" s="35">
        <v>29</v>
      </c>
      <c r="B31" s="36">
        <f>Klausimynas!C93</f>
        <v>0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32" s="38" customFormat="1" ht="45" customHeight="1" x14ac:dyDescent="0.2">
      <c r="A32" s="35">
        <v>30</v>
      </c>
      <c r="B32" s="36">
        <f>Klausimynas!C96</f>
        <v>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</row>
    <row r="33" spans="1:32" s="38" customFormat="1" ht="45" customHeight="1" x14ac:dyDescent="0.2">
      <c r="A33" s="35">
        <v>31</v>
      </c>
      <c r="B33" s="36">
        <f>Klausimynas!C100</f>
        <v>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</row>
    <row r="34" spans="1:32" s="38" customFormat="1" ht="45" customHeight="1" x14ac:dyDescent="0.2">
      <c r="A34" s="35">
        <v>32</v>
      </c>
      <c r="B34" s="36">
        <f>Klausimynas!C103</f>
        <v>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</row>
    <row r="35" spans="1:32" s="38" customFormat="1" ht="45" customHeight="1" x14ac:dyDescent="0.2">
      <c r="A35" s="35">
        <v>33</v>
      </c>
      <c r="B35" s="36">
        <f>Klausimynas!C106</f>
        <v>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</row>
    <row r="36" spans="1:32" s="38" customFormat="1" ht="45" customHeight="1" x14ac:dyDescent="0.2">
      <c r="A36" s="35">
        <v>34</v>
      </c>
      <c r="B36" s="36">
        <f>Klausimynas!C109</f>
        <v>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  <row r="37" spans="1:32" s="38" customFormat="1" ht="45" customHeight="1" x14ac:dyDescent="0.2">
      <c r="A37" s="35">
        <v>35</v>
      </c>
      <c r="B37" s="36">
        <f>Klausimynas!C112</f>
        <v>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32" s="38" customFormat="1" ht="45" customHeight="1" x14ac:dyDescent="0.2">
      <c r="A38" s="35">
        <v>36</v>
      </c>
      <c r="B38" s="36">
        <f>Klausimynas!C115</f>
        <v>0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</row>
    <row r="39" spans="1:32" s="38" customFormat="1" ht="45" customHeight="1" x14ac:dyDescent="0.2">
      <c r="A39" s="35">
        <v>37</v>
      </c>
      <c r="B39" s="36">
        <f>Klausimynas!C118</f>
        <v>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</row>
    <row r="40" spans="1:32" s="38" customFormat="1" ht="45" customHeight="1" x14ac:dyDescent="0.2">
      <c r="A40" s="35">
        <v>38</v>
      </c>
      <c r="B40" s="36">
        <f>Klausimynas!C121</f>
        <v>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</row>
    <row r="41" spans="1:32" s="38" customFormat="1" ht="45" customHeight="1" x14ac:dyDescent="0.2">
      <c r="A41" s="35">
        <v>39</v>
      </c>
      <c r="B41" s="36">
        <f>Klausimynas!C124</f>
        <v>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</row>
    <row r="42" spans="1:32" s="38" customFormat="1" ht="45" customHeight="1" x14ac:dyDescent="0.2">
      <c r="A42" s="35">
        <v>40</v>
      </c>
      <c r="B42" s="36">
        <f>Klausimynas!C127</f>
        <v>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</row>
    <row r="43" spans="1:32" s="41" customFormat="1" x14ac:dyDescent="0.2">
      <c r="A43" s="39"/>
      <c r="B43" s="40"/>
    </row>
    <row r="44" spans="1:32" s="41" customFormat="1" x14ac:dyDescent="0.2">
      <c r="A44" s="39"/>
      <c r="B44" s="40"/>
    </row>
    <row r="45" spans="1:32" s="41" customFormat="1" x14ac:dyDescent="0.2">
      <c r="A45" s="39"/>
      <c r="B45" s="40"/>
    </row>
    <row r="46" spans="1:32" s="41" customFormat="1" x14ac:dyDescent="0.2">
      <c r="A46" s="39"/>
      <c r="B46" s="40"/>
    </row>
    <row r="47" spans="1:32" s="41" customFormat="1" x14ac:dyDescent="0.2">
      <c r="A47" s="39"/>
      <c r="B47" s="40"/>
    </row>
    <row r="48" spans="1:32" s="41" customFormat="1" x14ac:dyDescent="0.2">
      <c r="A48" s="39"/>
      <c r="B48" s="40"/>
    </row>
    <row r="49" spans="1:2" s="41" customFormat="1" x14ac:dyDescent="0.2">
      <c r="A49" s="39"/>
      <c r="B49" s="40"/>
    </row>
    <row r="50" spans="1:2" s="41" customFormat="1" x14ac:dyDescent="0.2">
      <c r="A50" s="39"/>
      <c r="B50" s="40"/>
    </row>
    <row r="51" spans="1:2" s="41" customFormat="1" x14ac:dyDescent="0.2">
      <c r="A51" s="39"/>
      <c r="B51" s="40"/>
    </row>
    <row r="52" spans="1:2" s="41" customFormat="1" x14ac:dyDescent="0.2">
      <c r="A52" s="39"/>
      <c r="B52" s="40"/>
    </row>
    <row r="53" spans="1:2" s="41" customFormat="1" x14ac:dyDescent="0.2">
      <c r="A53" s="39"/>
      <c r="B53" s="40"/>
    </row>
    <row r="54" spans="1:2" s="41" customFormat="1" x14ac:dyDescent="0.2">
      <c r="A54" s="39"/>
      <c r="B54" s="40"/>
    </row>
    <row r="55" spans="1:2" s="41" customFormat="1" x14ac:dyDescent="0.2">
      <c r="A55" s="39"/>
      <c r="B55" s="40"/>
    </row>
  </sheetData>
  <sheetProtection selectLockedCells="1" selectUnlockedCells="1"/>
  <mergeCells count="2">
    <mergeCell ref="C1:AF1"/>
    <mergeCell ref="AG1:IV1"/>
  </mergeCells>
  <dataValidations count="1">
    <dataValidation type="whole" allowBlank="1" showErrorMessage="1" sqref="C3:AF42">
      <formula1>0</formula1>
      <formula2>4</formula2>
    </dataValidation>
  </dataValidations>
  <pageMargins left="0.78749999999999998" right="0.59027777777777779" top="0.88472222222222219" bottom="0.59097222222222223" header="0.51180555555555551" footer="0.31527777777777777"/>
  <pageSetup paperSize="9" scale="40" firstPageNumber="0" orientation="landscape" horizontalDpi="300" verticalDpi="300"/>
  <headerFooter alignWithMargins="0">
    <oddFooter>&amp;L©IQES ONLINE I WWW.IQESLONLINE.NET&amp;CSeite &amp;P / &amp;N&amp;RAUTOR: ANDREAS HELMKE</oddFooter>
  </headerFooter>
  <colBreaks count="1" manualBreakCount="1">
    <brk id="5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8"/>
  </sheetPr>
  <dimension ref="A1:L42"/>
  <sheetViews>
    <sheetView showGridLines="0" showRowColHeaders="0" zoomScale="114" zoomScaleNormal="114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B16" sqref="B16"/>
    </sheetView>
  </sheetViews>
  <sheetFormatPr defaultColWidth="11.42578125" defaultRowHeight="12.75" x14ac:dyDescent="0.2"/>
  <cols>
    <col min="1" max="1" width="7.42578125" style="62" customWidth="1"/>
    <col min="2" max="2" width="50.28515625" style="62" customWidth="1"/>
    <col min="3" max="7" width="16" style="63" customWidth="1"/>
    <col min="8" max="8" width="11.42578125" style="62"/>
    <col min="9" max="9" width="11.42578125" style="64"/>
    <col min="10" max="16384" width="11.42578125" style="62"/>
  </cols>
  <sheetData>
    <row r="1" spans="1:12" ht="63.75" customHeight="1" x14ac:dyDescent="0.2">
      <c r="A1" s="65"/>
      <c r="B1" s="31" t="s">
        <v>38</v>
      </c>
      <c r="C1" s="113" t="s">
        <v>39</v>
      </c>
      <c r="D1" s="113"/>
      <c r="E1" s="113"/>
      <c r="F1" s="113"/>
      <c r="G1" s="113"/>
    </row>
    <row r="2" spans="1:12" ht="25.5" x14ac:dyDescent="0.2">
      <c r="A2" s="32" t="s">
        <v>25</v>
      </c>
      <c r="B2" s="33" t="s">
        <v>26</v>
      </c>
      <c r="C2" s="66" t="s">
        <v>3</v>
      </c>
      <c r="D2" s="66" t="s">
        <v>4</v>
      </c>
      <c r="E2" s="66" t="s">
        <v>5</v>
      </c>
      <c r="F2" s="66" t="s">
        <v>7</v>
      </c>
      <c r="G2" s="66" t="s">
        <v>6</v>
      </c>
    </row>
    <row r="3" spans="1:12" s="29" customFormat="1" ht="45" customHeight="1" x14ac:dyDescent="0.2">
      <c r="A3" s="53">
        <f>'Įvestis (atskiri klausimynai)'!A3</f>
        <v>1</v>
      </c>
      <c r="B3" s="54" t="str">
        <f>'Įvestis (atskiri klausimynai)'!B3</f>
        <v>1. Mokykloje atsižvelgiama į mano vaiko savitumą (gabumus, polinkius) jį ugdant ir mokantl. (Klausimas su variantais (vienas galimas pasirinkimas))</v>
      </c>
      <c r="C3" s="67">
        <v>11</v>
      </c>
      <c r="D3" s="67">
        <v>6</v>
      </c>
      <c r="E3" s="67">
        <v>41</v>
      </c>
      <c r="F3" s="67">
        <v>22</v>
      </c>
      <c r="G3" s="67">
        <v>3</v>
      </c>
      <c r="I3" s="68">
        <f>COUNTA('Įvestis (atskiri klausimynai)'!C3:IV3)</f>
        <v>0</v>
      </c>
      <c r="J3" s="69"/>
      <c r="K3" s="69"/>
      <c r="L3" s="69"/>
    </row>
    <row r="4" spans="1:12" s="29" customFormat="1" ht="45" customHeight="1" x14ac:dyDescent="0.2">
      <c r="A4" s="53">
        <f>'Įvestis (atskiri klausimynai)'!A4</f>
        <v>2</v>
      </c>
      <c r="B4" s="54" t="str">
        <f>'Įvestis (atskiri klausimynai)'!B4</f>
        <v>2. Mokykloje mokytojai vaikus moko bendradarbiauti, padėti vienas, kitam. (Klausimas su variantais (vienas galimas pasirinkimas))</v>
      </c>
      <c r="C4" s="67">
        <v>4</v>
      </c>
      <c r="D4" s="67">
        <v>4</v>
      </c>
      <c r="E4" s="67">
        <v>31</v>
      </c>
      <c r="F4" s="67">
        <v>41</v>
      </c>
      <c r="G4" s="67">
        <v>3</v>
      </c>
      <c r="I4" s="68">
        <f>COUNTA('Įvestis (atskiri klausimynai)'!C4:IV4)</f>
        <v>0</v>
      </c>
      <c r="J4" s="69"/>
      <c r="K4" s="69"/>
      <c r="L4" s="69"/>
    </row>
    <row r="5" spans="1:12" s="29" customFormat="1" ht="45" customHeight="1" x14ac:dyDescent="0.2">
      <c r="A5" s="53">
        <f>'Įvestis (atskiri klausimynai)'!A5</f>
        <v>3</v>
      </c>
      <c r="B5" s="54" t="str">
        <f>'Įvestis (atskiri klausimynai)'!B5</f>
        <v>3.  Mokytojai padeda vaikams suprasti mokymosi svarbą gyvenime. (Klausimas su variantais (vienas galimas pasirinkimas))</v>
      </c>
      <c r="C5" s="67">
        <v>5</v>
      </c>
      <c r="D5" s="67">
        <v>7</v>
      </c>
      <c r="E5" s="67">
        <v>35</v>
      </c>
      <c r="F5" s="67">
        <v>34</v>
      </c>
      <c r="G5" s="67">
        <v>2</v>
      </c>
      <c r="I5" s="68">
        <f>COUNTA('Įvestis (atskiri klausimynai)'!C5:IV5)</f>
        <v>0</v>
      </c>
      <c r="J5" s="69"/>
      <c r="K5" s="69"/>
      <c r="L5" s="69"/>
    </row>
    <row r="6" spans="1:12" s="29" customFormat="1" ht="45" customHeight="1" x14ac:dyDescent="0.2">
      <c r="A6" s="53">
        <f>'Įvestis (atskiri klausimynai)'!A6</f>
        <v>4</v>
      </c>
      <c r="B6" s="54" t="str">
        <f>'Įvestis (atskiri klausimynai)'!B6</f>
        <v>4. Mokykloje mano vaikas sino apie tolimesnio mokymosi ir karjeros galimybes. (Klausimas su variantais (vienas galimas pasirinkimas))</v>
      </c>
      <c r="C6" s="67">
        <v>7</v>
      </c>
      <c r="D6" s="67">
        <v>9</v>
      </c>
      <c r="E6" s="67">
        <v>41</v>
      </c>
      <c r="F6" s="67">
        <v>17</v>
      </c>
      <c r="G6" s="67">
        <v>9</v>
      </c>
      <c r="I6" s="68">
        <f>COUNTA('Įvestis (atskiri klausimynai)'!C6:IV6)</f>
        <v>0</v>
      </c>
    </row>
    <row r="7" spans="1:12" s="29" customFormat="1" ht="45" customHeight="1" x14ac:dyDescent="0.2">
      <c r="A7" s="53">
        <f>'Įvestis (atskiri klausimynai)'!A7</f>
        <v>5</v>
      </c>
      <c r="B7" s="54" t="str">
        <f>'Įvestis (atskiri klausimynai)'!B7</f>
        <v>5. Į mokyklą mano vaikas eina noriai. (Klausimas su variantais (vienas galimas pasirinkimas))</v>
      </c>
      <c r="C7" s="67">
        <v>6</v>
      </c>
      <c r="D7" s="67">
        <v>9</v>
      </c>
      <c r="E7" s="67">
        <v>34</v>
      </c>
      <c r="F7" s="67">
        <v>34</v>
      </c>
      <c r="G7" s="67">
        <v>0</v>
      </c>
      <c r="I7" s="68">
        <f>COUNTA('Įvestis (atskiri klausimynai)'!C7:IV7)</f>
        <v>0</v>
      </c>
    </row>
    <row r="8" spans="1:12" s="29" customFormat="1" ht="45" customHeight="1" x14ac:dyDescent="0.2">
      <c r="A8" s="53">
        <f>'Įvestis (atskiri klausimynai)'!A8</f>
        <v>6</v>
      </c>
      <c r="B8" s="54" t="str">
        <f>'Įvestis (atskiri klausimynai)'!B8</f>
        <v>6.  Per paskutinius 2 mėnesius mano vaikas iš kitų mokinių nesijuokė, nesišaipė. (Klausimas su variantais (vienas galimas pasirinkimas))</v>
      </c>
      <c r="C8" s="67">
        <v>8</v>
      </c>
      <c r="D8" s="67">
        <v>8</v>
      </c>
      <c r="E8" s="67">
        <v>32</v>
      </c>
      <c r="F8" s="67">
        <v>27</v>
      </c>
      <c r="G8" s="67">
        <v>8</v>
      </c>
      <c r="I8" s="68">
        <f>COUNTA('Įvestis (atskiri klausimynai)'!C8:IV8)</f>
        <v>0</v>
      </c>
    </row>
    <row r="9" spans="1:12" s="29" customFormat="1" ht="45" customHeight="1" x14ac:dyDescent="0.2">
      <c r="A9" s="53">
        <f>'Įvestis (atskiri klausimynai)'!A9</f>
        <v>7</v>
      </c>
      <c r="B9" s="54" t="str">
        <f>'Įvestis (atskiri klausimynai)'!B9</f>
        <v>7. Per paskutinius 2 mėnesius iš mano vaiko mokykloje niekas nesijuokė, nesišaipė. (Klausimas su variantais (vienas galimas pasirinkimas))</v>
      </c>
      <c r="C9" s="67">
        <v>15</v>
      </c>
      <c r="D9" s="67">
        <v>15</v>
      </c>
      <c r="E9" s="67">
        <v>30</v>
      </c>
      <c r="F9" s="67">
        <v>15</v>
      </c>
      <c r="G9" s="67">
        <v>8</v>
      </c>
      <c r="I9" s="68">
        <f>COUNTA('Įvestis (atskiri klausimynai)'!C9:IV9)</f>
        <v>0</v>
      </c>
    </row>
    <row r="10" spans="1:12" s="29" customFormat="1" ht="45" customHeight="1" x14ac:dyDescent="0.2">
      <c r="A10" s="53">
        <f>'Įvestis (atskiri klausimynai)'!A10</f>
        <v>8</v>
      </c>
      <c r="B10" s="54" t="str">
        <f>'Įvestis (atskiri klausimynai)'!B10</f>
        <v>8. Mokykla skatina mokinius būti aktyviais mokyklos gyvenimo kūrėjais. (Klausimas su variantais (vienas galimas pasirinkimas))</v>
      </c>
      <c r="C10" s="67">
        <v>8</v>
      </c>
      <c r="D10" s="67">
        <v>4</v>
      </c>
      <c r="E10" s="67">
        <v>37</v>
      </c>
      <c r="F10" s="67">
        <v>29</v>
      </c>
      <c r="G10" s="67">
        <v>5</v>
      </c>
      <c r="I10" s="68">
        <f>COUNTA('Įvestis (atskiri klausimynai)'!C10:IV10)</f>
        <v>0</v>
      </c>
    </row>
    <row r="11" spans="1:12" s="29" customFormat="1" ht="45" customHeight="1" x14ac:dyDescent="0.2">
      <c r="A11" s="53">
        <f>'Įvestis (atskiri klausimynai)'!A11</f>
        <v>9</v>
      </c>
      <c r="B11" s="54" t="str">
        <f>'Įvestis (atskiri klausimynai)'!B11</f>
        <v>9. Mokykloje organizuojama socialinė ir visuomeninė veikla vaikams yra įdomi ir prasminga. (Klausimas su variantais (vienas galimas pasirinkimas))</v>
      </c>
      <c r="C11" s="67">
        <v>4</v>
      </c>
      <c r="D11" s="67">
        <v>6</v>
      </c>
      <c r="E11" s="67">
        <v>45</v>
      </c>
      <c r="F11" s="67">
        <v>27</v>
      </c>
      <c r="G11" s="67">
        <v>1</v>
      </c>
      <c r="I11" s="68">
        <f>COUNTA('Įvestis (atskiri klausimynai)'!C11:IV11)</f>
        <v>0</v>
      </c>
    </row>
    <row r="12" spans="1:12" s="29" customFormat="1" ht="45" customHeight="1" x14ac:dyDescent="0.2">
      <c r="A12" s="53">
        <f>'Įvestis (atskiri klausimynai)'!A12</f>
        <v>10</v>
      </c>
      <c r="B12" s="54" t="str">
        <f>'Įvestis (atskiri klausimynai)'!B12</f>
        <v>10. Į mano vaiko klaidas per pamokas yra žiūrima kaip į mokymosi galimybę. (Klausimas su variantais (vienas galimas pasirinkimas))</v>
      </c>
      <c r="C12" s="67">
        <v>6</v>
      </c>
      <c r="D12" s="67">
        <v>12</v>
      </c>
      <c r="E12" s="67">
        <v>38</v>
      </c>
      <c r="F12" s="67">
        <v>22</v>
      </c>
      <c r="G12" s="67">
        <v>5</v>
      </c>
      <c r="I12" s="68">
        <f>COUNTA('Įvestis (atskiri klausimynai)'!C12:IV12)</f>
        <v>0</v>
      </c>
    </row>
    <row r="13" spans="1:12" s="29" customFormat="1" ht="45" customHeight="1" x14ac:dyDescent="0.2">
      <c r="A13" s="53">
        <f>'Įvestis (atskiri klausimynai)'!A13</f>
        <v>11</v>
      </c>
      <c r="B13" s="54" t="str">
        <f>'Įvestis (atskiri klausimynai)'!B13</f>
        <v>11. Mano vaikas per pamoką gali pasirinkti užduotis pagal savo gebėjimus. (Klausimas su variantais (vienas galimas pasirinkimas))</v>
      </c>
      <c r="C13" s="67">
        <v>20</v>
      </c>
      <c r="D13" s="67">
        <v>16</v>
      </c>
      <c r="E13" s="67">
        <v>26</v>
      </c>
      <c r="F13" s="67">
        <v>13</v>
      </c>
      <c r="G13" s="67">
        <v>8</v>
      </c>
      <c r="I13" s="68">
        <f>COUNTA('Įvestis (atskiri klausimynai)'!C13:IV13)</f>
        <v>0</v>
      </c>
    </row>
    <row r="14" spans="1:12" s="29" customFormat="1" ht="45" customHeight="1" x14ac:dyDescent="0.2">
      <c r="A14" s="53">
        <f>'Įvestis (atskiri klausimynai)'!A14</f>
        <v>12</v>
      </c>
      <c r="B14" s="54" t="str">
        <f>'Įvestis (atskiri klausimynai)'!B14</f>
        <v>12. Aš esu įtraukiamas į vaiko mokymosi sėkmių aptarimus mokykloje. (Klausimas su variantais (vienas galimas pasirinkimas))</v>
      </c>
      <c r="C14" s="67">
        <v>5</v>
      </c>
      <c r="D14" s="67">
        <v>5</v>
      </c>
      <c r="E14" s="67">
        <v>35</v>
      </c>
      <c r="F14" s="67">
        <v>35</v>
      </c>
      <c r="G14" s="67">
        <v>3</v>
      </c>
      <c r="I14" s="68">
        <f>COUNTA('Įvestis (atskiri klausimynai)'!C14:IV14)</f>
        <v>0</v>
      </c>
    </row>
    <row r="15" spans="1:12" s="29" customFormat="1" ht="45" customHeight="1" x14ac:dyDescent="0.2">
      <c r="A15" s="53">
        <f>'Įvestis (atskiri klausimynai)'!A15</f>
        <v>13</v>
      </c>
      <c r="B15" s="54" t="str">
        <f>'Įvestis (atskiri klausimynai)'!B15</f>
        <v>13. Mokykloje mano vaikas mokomas planuoti savo mokymąsi. (Klausimas su variantais (vienas galimas pasirinkimas))</v>
      </c>
      <c r="C15" s="67">
        <v>9</v>
      </c>
      <c r="D15" s="67">
        <v>21</v>
      </c>
      <c r="E15" s="67">
        <v>35</v>
      </c>
      <c r="F15" s="67">
        <v>14</v>
      </c>
      <c r="G15" s="67">
        <v>4</v>
      </c>
      <c r="I15" s="68">
        <f>COUNTA('Įvestis (atskiri klausimynai)'!C15:IV15)</f>
        <v>0</v>
      </c>
    </row>
    <row r="16" spans="1:12" s="29" customFormat="1" ht="45" customHeight="1" x14ac:dyDescent="0.2">
      <c r="A16" s="53">
        <f>'Įvestis (atskiri klausimynai)'!A16</f>
        <v>14</v>
      </c>
      <c r="B16" s="54">
        <f>'Įvestis (atskiri klausimynai)'!B16</f>
        <v>0</v>
      </c>
      <c r="C16" s="67"/>
      <c r="D16" s="67"/>
      <c r="E16" s="67"/>
      <c r="F16" s="67"/>
      <c r="G16" s="67"/>
      <c r="I16" s="68">
        <f>COUNTA('Įvestis (atskiri klausimynai)'!C16:IV16)</f>
        <v>0</v>
      </c>
    </row>
    <row r="17" spans="1:9" s="29" customFormat="1" ht="45" customHeight="1" x14ac:dyDescent="0.2">
      <c r="A17" s="53">
        <f>'Įvestis (atskiri klausimynai)'!A17</f>
        <v>15</v>
      </c>
      <c r="B17" s="54">
        <f>'Įvestis (atskiri klausimynai)'!B17</f>
        <v>0</v>
      </c>
      <c r="C17" s="67"/>
      <c r="D17" s="67"/>
      <c r="E17" s="67"/>
      <c r="F17" s="67"/>
      <c r="G17" s="67"/>
      <c r="I17" s="68">
        <f>COUNTA('Įvestis (atskiri klausimynai)'!C17:IV17)</f>
        <v>0</v>
      </c>
    </row>
    <row r="18" spans="1:9" s="29" customFormat="1" ht="45" customHeight="1" x14ac:dyDescent="0.2">
      <c r="A18" s="53">
        <f>'Įvestis (atskiri klausimynai)'!A18</f>
        <v>16</v>
      </c>
      <c r="B18" s="54">
        <f>'Įvestis (atskiri klausimynai)'!B18</f>
        <v>0</v>
      </c>
      <c r="C18" s="67"/>
      <c r="D18" s="67"/>
      <c r="E18" s="67"/>
      <c r="F18" s="67"/>
      <c r="G18" s="67"/>
      <c r="I18" s="68">
        <f>COUNTA('Įvestis (atskiri klausimynai)'!C18:IV18)</f>
        <v>0</v>
      </c>
    </row>
    <row r="19" spans="1:9" s="29" customFormat="1" ht="45" customHeight="1" x14ac:dyDescent="0.2">
      <c r="A19" s="53">
        <f>'Įvestis (atskiri klausimynai)'!A19</f>
        <v>17</v>
      </c>
      <c r="B19" s="54">
        <f>'Įvestis (atskiri klausimynai)'!B19</f>
        <v>0</v>
      </c>
      <c r="C19" s="67"/>
      <c r="D19" s="67"/>
      <c r="E19" s="67"/>
      <c r="F19" s="67"/>
      <c r="G19" s="67"/>
      <c r="I19" s="68">
        <f>COUNTA('Įvestis (atskiri klausimynai)'!C19:IV19)</f>
        <v>0</v>
      </c>
    </row>
    <row r="20" spans="1:9" s="29" customFormat="1" ht="45" customHeight="1" x14ac:dyDescent="0.2">
      <c r="A20" s="53">
        <f>'Įvestis (atskiri klausimynai)'!A20</f>
        <v>18</v>
      </c>
      <c r="B20" s="54">
        <f>'Įvestis (atskiri klausimynai)'!B20</f>
        <v>0</v>
      </c>
      <c r="C20" s="67"/>
      <c r="D20" s="67"/>
      <c r="E20" s="67"/>
      <c r="F20" s="67"/>
      <c r="G20" s="67"/>
      <c r="I20" s="68">
        <f>COUNTA('Įvestis (atskiri klausimynai)'!C20:IV20)</f>
        <v>0</v>
      </c>
    </row>
    <row r="21" spans="1:9" s="29" customFormat="1" ht="45" customHeight="1" x14ac:dyDescent="0.2">
      <c r="A21" s="53">
        <f>'Įvestis (atskiri klausimynai)'!A21</f>
        <v>19</v>
      </c>
      <c r="B21" s="54">
        <f>'Įvestis (atskiri klausimynai)'!B21</f>
        <v>0</v>
      </c>
      <c r="C21" s="67"/>
      <c r="D21" s="67"/>
      <c r="E21" s="67"/>
      <c r="F21" s="67"/>
      <c r="G21" s="67"/>
      <c r="I21" s="68">
        <f>COUNTA('Įvestis (atskiri klausimynai)'!C21:IV21)</f>
        <v>0</v>
      </c>
    </row>
    <row r="22" spans="1:9" s="29" customFormat="1" ht="45" customHeight="1" x14ac:dyDescent="0.2">
      <c r="A22" s="53">
        <f>'Įvestis (atskiri klausimynai)'!A22</f>
        <v>20</v>
      </c>
      <c r="B22" s="54">
        <f>'Įvestis (atskiri klausimynai)'!B22</f>
        <v>0</v>
      </c>
      <c r="C22" s="67"/>
      <c r="D22" s="67"/>
      <c r="E22" s="67"/>
      <c r="F22" s="67"/>
      <c r="G22" s="67"/>
      <c r="I22" s="68">
        <f>COUNTA('Įvestis (atskiri klausimynai)'!C22:IV22)</f>
        <v>0</v>
      </c>
    </row>
    <row r="23" spans="1:9" s="29" customFormat="1" ht="45" customHeight="1" x14ac:dyDescent="0.2">
      <c r="A23" s="53">
        <f>'Įvestis (atskiri klausimynai)'!A23</f>
        <v>21</v>
      </c>
      <c r="B23" s="54">
        <f>'Įvestis (atskiri klausimynai)'!B23</f>
        <v>0</v>
      </c>
      <c r="C23" s="67"/>
      <c r="D23" s="67"/>
      <c r="E23" s="67"/>
      <c r="F23" s="67"/>
      <c r="G23" s="67"/>
      <c r="I23" s="68">
        <f>COUNTA('Įvestis (atskiri klausimynai)'!C23:IV23)</f>
        <v>0</v>
      </c>
    </row>
    <row r="24" spans="1:9" s="29" customFormat="1" ht="45" customHeight="1" x14ac:dyDescent="0.2">
      <c r="A24" s="53">
        <f>'Įvestis (atskiri klausimynai)'!A24</f>
        <v>22</v>
      </c>
      <c r="B24" s="54">
        <f>'Įvestis (atskiri klausimynai)'!B24</f>
        <v>0</v>
      </c>
      <c r="C24" s="67"/>
      <c r="D24" s="67"/>
      <c r="E24" s="67"/>
      <c r="F24" s="67"/>
      <c r="G24" s="67"/>
      <c r="I24" s="68">
        <f>COUNTA('Įvestis (atskiri klausimynai)'!C24:IV24)</f>
        <v>0</v>
      </c>
    </row>
    <row r="25" spans="1:9" s="29" customFormat="1" ht="45" customHeight="1" x14ac:dyDescent="0.2">
      <c r="A25" s="53">
        <f>'Įvestis (atskiri klausimynai)'!A25</f>
        <v>23</v>
      </c>
      <c r="B25" s="54">
        <f>'Įvestis (atskiri klausimynai)'!B25</f>
        <v>0</v>
      </c>
      <c r="C25" s="67"/>
      <c r="D25" s="67"/>
      <c r="E25" s="67"/>
      <c r="F25" s="67"/>
      <c r="G25" s="67"/>
      <c r="I25" s="68">
        <f>COUNTA('Įvestis (atskiri klausimynai)'!C25:IV25)</f>
        <v>0</v>
      </c>
    </row>
    <row r="26" spans="1:9" s="29" customFormat="1" ht="45" customHeight="1" x14ac:dyDescent="0.2">
      <c r="A26" s="53">
        <f>'Įvestis (atskiri klausimynai)'!A26</f>
        <v>24</v>
      </c>
      <c r="B26" s="54">
        <f>'Įvestis (atskiri klausimynai)'!B26</f>
        <v>0</v>
      </c>
      <c r="C26" s="67"/>
      <c r="D26" s="67"/>
      <c r="E26" s="67"/>
      <c r="F26" s="67"/>
      <c r="G26" s="67"/>
      <c r="I26" s="68">
        <f>COUNTA('Įvestis (atskiri klausimynai)'!C26:IV26)</f>
        <v>0</v>
      </c>
    </row>
    <row r="27" spans="1:9" s="29" customFormat="1" ht="45" customHeight="1" x14ac:dyDescent="0.2">
      <c r="A27" s="53">
        <f>'Įvestis (atskiri klausimynai)'!A27</f>
        <v>25</v>
      </c>
      <c r="B27" s="54">
        <f>'Įvestis (atskiri klausimynai)'!B27</f>
        <v>0</v>
      </c>
      <c r="C27" s="67"/>
      <c r="D27" s="67"/>
      <c r="E27" s="67"/>
      <c r="F27" s="67"/>
      <c r="G27" s="67"/>
      <c r="I27" s="68">
        <f>COUNTA('Įvestis (atskiri klausimynai)'!C27:IV27)</f>
        <v>0</v>
      </c>
    </row>
    <row r="28" spans="1:9" s="29" customFormat="1" ht="45" customHeight="1" x14ac:dyDescent="0.2">
      <c r="A28" s="53">
        <f>'Įvestis (atskiri klausimynai)'!A28</f>
        <v>26</v>
      </c>
      <c r="B28" s="54">
        <f>'Įvestis (atskiri klausimynai)'!B28</f>
        <v>0</v>
      </c>
      <c r="C28" s="67"/>
      <c r="D28" s="67"/>
      <c r="E28" s="67"/>
      <c r="F28" s="67"/>
      <c r="G28" s="67"/>
      <c r="I28" s="68">
        <f>COUNTA('Įvestis (atskiri klausimynai)'!C28:IV28)</f>
        <v>0</v>
      </c>
    </row>
    <row r="29" spans="1:9" s="29" customFormat="1" ht="45" customHeight="1" x14ac:dyDescent="0.2">
      <c r="A29" s="53">
        <f>'Įvestis (atskiri klausimynai)'!A29</f>
        <v>27</v>
      </c>
      <c r="B29" s="54">
        <f>'Įvestis (atskiri klausimynai)'!B29</f>
        <v>0</v>
      </c>
      <c r="C29" s="67"/>
      <c r="D29" s="67"/>
      <c r="E29" s="67"/>
      <c r="F29" s="67"/>
      <c r="G29" s="67"/>
      <c r="I29" s="68">
        <f>COUNTA('Įvestis (atskiri klausimynai)'!C29:IV29)</f>
        <v>0</v>
      </c>
    </row>
    <row r="30" spans="1:9" s="29" customFormat="1" ht="45" customHeight="1" x14ac:dyDescent="0.2">
      <c r="A30" s="53">
        <f>'Įvestis (atskiri klausimynai)'!A30</f>
        <v>28</v>
      </c>
      <c r="B30" s="54">
        <f>'Įvestis (atskiri klausimynai)'!B30</f>
        <v>0</v>
      </c>
      <c r="C30" s="67"/>
      <c r="D30" s="67"/>
      <c r="E30" s="67"/>
      <c r="F30" s="67"/>
      <c r="G30" s="67"/>
      <c r="I30" s="68">
        <f>COUNTA('Įvestis (atskiri klausimynai)'!C30:IV30)</f>
        <v>0</v>
      </c>
    </row>
    <row r="31" spans="1:9" s="29" customFormat="1" ht="45" customHeight="1" x14ac:dyDescent="0.2">
      <c r="A31" s="53">
        <f>'Įvestis (atskiri klausimynai)'!A31</f>
        <v>29</v>
      </c>
      <c r="B31" s="54">
        <f>'Įvestis (atskiri klausimynai)'!B31</f>
        <v>0</v>
      </c>
      <c r="C31" s="67"/>
      <c r="D31" s="67"/>
      <c r="E31" s="67"/>
      <c r="F31" s="67"/>
      <c r="G31" s="67"/>
      <c r="I31" s="68">
        <f>COUNTA('Įvestis (atskiri klausimynai)'!C31:IV31)</f>
        <v>0</v>
      </c>
    </row>
    <row r="32" spans="1:9" s="29" customFormat="1" ht="45" customHeight="1" x14ac:dyDescent="0.2">
      <c r="A32" s="53">
        <f>'Įvestis (atskiri klausimynai)'!A32</f>
        <v>30</v>
      </c>
      <c r="B32" s="54">
        <f>'Įvestis (atskiri klausimynai)'!B32</f>
        <v>0</v>
      </c>
      <c r="C32" s="67"/>
      <c r="D32" s="67"/>
      <c r="E32" s="67"/>
      <c r="F32" s="67"/>
      <c r="G32" s="67"/>
      <c r="I32" s="68">
        <f>COUNTA('Įvestis (atskiri klausimynai)'!C32:IV32)</f>
        <v>0</v>
      </c>
    </row>
    <row r="33" spans="1:9" s="29" customFormat="1" ht="45" customHeight="1" x14ac:dyDescent="0.2">
      <c r="A33" s="53">
        <f>'Įvestis (atskiri klausimynai)'!A33</f>
        <v>31</v>
      </c>
      <c r="B33" s="54">
        <f>'Įvestis (atskiri klausimynai)'!B33</f>
        <v>0</v>
      </c>
      <c r="C33" s="67"/>
      <c r="D33" s="67"/>
      <c r="E33" s="67"/>
      <c r="F33" s="67"/>
      <c r="G33" s="67"/>
      <c r="I33" s="68">
        <f>COUNTA('Įvestis (atskiri klausimynai)'!C33:IV33)</f>
        <v>0</v>
      </c>
    </row>
    <row r="34" spans="1:9" s="29" customFormat="1" ht="45" customHeight="1" x14ac:dyDescent="0.2">
      <c r="A34" s="53">
        <f>'Įvestis (atskiri klausimynai)'!A34</f>
        <v>32</v>
      </c>
      <c r="B34" s="54">
        <f>'Įvestis (atskiri klausimynai)'!B34</f>
        <v>0</v>
      </c>
      <c r="C34" s="67"/>
      <c r="D34" s="67"/>
      <c r="E34" s="67"/>
      <c r="F34" s="67"/>
      <c r="G34" s="67"/>
      <c r="I34" s="68">
        <f>COUNTA('Įvestis (atskiri klausimynai)'!C34:IV34)</f>
        <v>0</v>
      </c>
    </row>
    <row r="35" spans="1:9" s="29" customFormat="1" ht="45" customHeight="1" x14ac:dyDescent="0.2">
      <c r="A35" s="53">
        <f>'Įvestis (atskiri klausimynai)'!A35</f>
        <v>33</v>
      </c>
      <c r="B35" s="54">
        <f>'Įvestis (atskiri klausimynai)'!B35</f>
        <v>0</v>
      </c>
      <c r="C35" s="67"/>
      <c r="D35" s="67"/>
      <c r="E35" s="67"/>
      <c r="F35" s="67"/>
      <c r="G35" s="67"/>
      <c r="I35" s="68">
        <f>COUNTA('Įvestis (atskiri klausimynai)'!C35:IV35)</f>
        <v>0</v>
      </c>
    </row>
    <row r="36" spans="1:9" s="29" customFormat="1" ht="45" customHeight="1" x14ac:dyDescent="0.2">
      <c r="A36" s="53">
        <f>'Įvestis (atskiri klausimynai)'!A36</f>
        <v>34</v>
      </c>
      <c r="B36" s="54">
        <f>'Įvestis (atskiri klausimynai)'!B36</f>
        <v>0</v>
      </c>
      <c r="C36" s="67"/>
      <c r="D36" s="67"/>
      <c r="E36" s="67"/>
      <c r="F36" s="67"/>
      <c r="G36" s="67"/>
      <c r="I36" s="68">
        <f>COUNTA('Įvestis (atskiri klausimynai)'!C36:IV36)</f>
        <v>0</v>
      </c>
    </row>
    <row r="37" spans="1:9" s="29" customFormat="1" ht="45" customHeight="1" x14ac:dyDescent="0.2">
      <c r="A37" s="53">
        <f>'Įvestis (atskiri klausimynai)'!A37</f>
        <v>35</v>
      </c>
      <c r="B37" s="54">
        <f>'Įvestis (atskiri klausimynai)'!B37</f>
        <v>0</v>
      </c>
      <c r="C37" s="67"/>
      <c r="D37" s="67"/>
      <c r="E37" s="67"/>
      <c r="F37" s="67"/>
      <c r="G37" s="67"/>
      <c r="I37" s="68">
        <f>COUNTA('Įvestis (atskiri klausimynai)'!C37:IV37)</f>
        <v>0</v>
      </c>
    </row>
    <row r="38" spans="1:9" s="29" customFormat="1" ht="45" customHeight="1" x14ac:dyDescent="0.2">
      <c r="A38" s="53">
        <f>'Įvestis (atskiri klausimynai)'!A38</f>
        <v>36</v>
      </c>
      <c r="B38" s="54">
        <f>'Įvestis (atskiri klausimynai)'!B38</f>
        <v>0</v>
      </c>
      <c r="C38" s="67"/>
      <c r="D38" s="67"/>
      <c r="E38" s="67"/>
      <c r="F38" s="67"/>
      <c r="G38" s="67"/>
      <c r="I38" s="68">
        <f>COUNTA('Įvestis (atskiri klausimynai)'!C38:IV38)</f>
        <v>0</v>
      </c>
    </row>
    <row r="39" spans="1:9" s="29" customFormat="1" ht="45" customHeight="1" x14ac:dyDescent="0.2">
      <c r="A39" s="53">
        <f>'Įvestis (atskiri klausimynai)'!A39</f>
        <v>37</v>
      </c>
      <c r="B39" s="54">
        <f>'Įvestis (atskiri klausimynai)'!B39</f>
        <v>0</v>
      </c>
      <c r="C39" s="67"/>
      <c r="D39" s="67"/>
      <c r="E39" s="67"/>
      <c r="F39" s="67"/>
      <c r="G39" s="67"/>
      <c r="I39" s="68">
        <f>COUNTA('Įvestis (atskiri klausimynai)'!C39:IV39)</f>
        <v>0</v>
      </c>
    </row>
    <row r="40" spans="1:9" s="29" customFormat="1" ht="45" customHeight="1" x14ac:dyDescent="0.2">
      <c r="A40" s="53">
        <f>'Įvestis (atskiri klausimynai)'!A40</f>
        <v>38</v>
      </c>
      <c r="B40" s="54">
        <f>'Įvestis (atskiri klausimynai)'!B40</f>
        <v>0</v>
      </c>
      <c r="C40" s="67"/>
      <c r="D40" s="67"/>
      <c r="E40" s="67"/>
      <c r="F40" s="67"/>
      <c r="G40" s="67"/>
      <c r="I40" s="68">
        <f>COUNTA('Įvestis (atskiri klausimynai)'!C40:IV40)</f>
        <v>0</v>
      </c>
    </row>
    <row r="41" spans="1:9" s="29" customFormat="1" ht="45" customHeight="1" x14ac:dyDescent="0.2">
      <c r="A41" s="53">
        <f>'Įvestis (atskiri klausimynai)'!A41</f>
        <v>39</v>
      </c>
      <c r="B41" s="54">
        <f>'Įvestis (atskiri klausimynai)'!B41</f>
        <v>0</v>
      </c>
      <c r="C41" s="67"/>
      <c r="D41" s="67"/>
      <c r="E41" s="67"/>
      <c r="F41" s="67"/>
      <c r="G41" s="67"/>
      <c r="I41" s="68">
        <f>COUNTA('Įvestis (atskiri klausimynai)'!C41:IV41)</f>
        <v>0</v>
      </c>
    </row>
    <row r="42" spans="1:9" s="29" customFormat="1" ht="45" customHeight="1" x14ac:dyDescent="0.2">
      <c r="A42" s="53">
        <f>'Įvestis (atskiri klausimynai)'!A42</f>
        <v>40</v>
      </c>
      <c r="B42" s="54">
        <f>'Įvestis (atskiri klausimynai)'!B42</f>
        <v>0</v>
      </c>
      <c r="C42" s="67"/>
      <c r="D42" s="67"/>
      <c r="E42" s="67"/>
      <c r="F42" s="67"/>
      <c r="G42" s="67"/>
      <c r="I42" s="68">
        <f>COUNTA('Įvestis (atskiri klausimynai)'!C42:IV42)</f>
        <v>0</v>
      </c>
    </row>
  </sheetData>
  <sheetProtection selectLockedCells="1" selectUnlockedCells="1"/>
  <mergeCells count="1">
    <mergeCell ref="C1:G1"/>
  </mergeCells>
  <pageMargins left="0.70833333333333337" right="0.70833333333333337" top="0.78749999999999998" bottom="0.78749999999999998" header="0.51180555555555551" footer="0.51180555555555551"/>
  <pageSetup paperSize="9" scale="64" firstPageNumber="0" orientation="portrait" horizontalDpi="300" verticalDpi="300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T45"/>
  <sheetViews>
    <sheetView showGridLines="0" zoomScale="114" zoomScaleNormal="114" workbookViewId="0">
      <pane xSplit="2" ySplit="1" topLeftCell="C65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ColWidth="11.42578125" defaultRowHeight="12.75" x14ac:dyDescent="0.2"/>
  <cols>
    <col min="1" max="1" width="7.85546875" style="42" customWidth="1"/>
    <col min="2" max="2" width="72.28515625" style="42" customWidth="1"/>
    <col min="3" max="3" width="17.42578125" style="43" customWidth="1"/>
    <col min="4" max="4" width="18.42578125" style="29" customWidth="1"/>
    <col min="5" max="5" width="9" style="29" customWidth="1"/>
    <col min="6" max="7" width="7" style="42" customWidth="1"/>
    <col min="8" max="12" width="6.85546875" style="44" customWidth="1"/>
    <col min="13" max="19" width="6.85546875" style="43" customWidth="1"/>
    <col min="20" max="16384" width="11.42578125" style="29"/>
  </cols>
  <sheetData>
    <row r="1" spans="1:20" s="52" customFormat="1" ht="25.5" x14ac:dyDescent="0.2">
      <c r="A1" s="45" t="s">
        <v>27</v>
      </c>
      <c r="B1" s="46" t="s">
        <v>26</v>
      </c>
      <c r="C1" s="34" t="s">
        <v>28</v>
      </c>
      <c r="D1" s="34" t="s">
        <v>29</v>
      </c>
      <c r="E1" s="47" t="s">
        <v>30</v>
      </c>
      <c r="F1" s="34" t="s">
        <v>31</v>
      </c>
      <c r="G1" s="34" t="s">
        <v>32</v>
      </c>
      <c r="H1" s="48" t="s">
        <v>33</v>
      </c>
      <c r="I1" s="49">
        <v>1</v>
      </c>
      <c r="J1" s="49">
        <v>2</v>
      </c>
      <c r="K1" s="49">
        <v>3</v>
      </c>
      <c r="L1" s="49">
        <v>4</v>
      </c>
      <c r="M1" s="50" t="s">
        <v>34</v>
      </c>
      <c r="N1" s="50"/>
      <c r="O1" s="50"/>
      <c r="P1" s="50"/>
      <c r="Q1" s="50"/>
      <c r="R1" s="50"/>
      <c r="S1" s="51" t="s">
        <v>35</v>
      </c>
      <c r="T1" s="51" t="s">
        <v>36</v>
      </c>
    </row>
    <row r="2" spans="1:20" ht="45" customHeight="1" x14ac:dyDescent="0.2">
      <c r="A2" s="35">
        <f>'Įvestis (atskiri klausimynai)'!A3</f>
        <v>1</v>
      </c>
      <c r="B2" s="54" t="str">
        <f>'Įvestis (atskiri klausimynai)'!B3</f>
        <v>1. Mokykloje atsižvelgiama į mano vaiko savitumą (gabumus, polinkius) jį ugdant ir mokantl. (Klausimas su variantais (vienas galimas pasirinkimas))</v>
      </c>
      <c r="C2" s="55">
        <f t="shared" ref="C2:C33" si="0">(1*I2+2*J2+3*K2+4*L2)/SUM(I2:L2)</f>
        <v>2.9249999999999998</v>
      </c>
      <c r="D2" s="56"/>
      <c r="E2" s="77">
        <f t="shared" ref="E2:E33" si="1">H2/F2</f>
        <v>0.78749999999999998</v>
      </c>
      <c r="F2" s="58">
        <f t="shared" ref="F2:F33" si="2">SUM(I2:L2)</f>
        <v>80</v>
      </c>
      <c r="G2" s="58">
        <f t="shared" ref="G2:G33" si="3">M2</f>
        <v>3</v>
      </c>
      <c r="H2" s="59">
        <f t="shared" ref="H2:H33" si="4">SUM(K2:L2)</f>
        <v>63</v>
      </c>
      <c r="I2" s="59">
        <f>IF(COUNTIF('Įvestis (atskiri klausimynai)'!C3:IV3,1)&gt;0,COUNTIF('Įvestis (atskiri klausimynai)'!C3:IV3,1),'Įvestis (suskaičiuota)'!C3)</f>
        <v>11</v>
      </c>
      <c r="J2" s="59">
        <f>IF(COUNTIF('Įvestis (atskiri klausimynai)'!C3:IV3,2)&gt;0,COUNTIF('Įvestis (atskiri klausimynai)'!C3:IV3,2),'Įvestis (suskaičiuota)'!D3)</f>
        <v>6</v>
      </c>
      <c r="K2" s="59">
        <f>IF(COUNTIF('Įvestis (atskiri klausimynai)'!C3:IV3,3)&gt;0,COUNTIF('Įvestis (atskiri klausimynai)'!C3:IV3,3),'Įvestis (suskaičiuota)'!E3)</f>
        <v>41</v>
      </c>
      <c r="L2" s="59">
        <f>IF(COUNTIF('Įvestis (atskiri klausimynai)'!C3:IV3,4)&gt;0,COUNTIF('Įvestis (atskiri klausimynai)'!C3:IV3,4),'Įvestis (suskaičiuota)'!F3)</f>
        <v>22</v>
      </c>
      <c r="M2" s="60">
        <f>IF(COUNTIF('Įvestis (atskiri klausimynai)'!C3:IV3,0)&gt;0,COUNTIF('Įvestis (atskiri klausimynai)'!C3:IV3,0),'Įvestis (suskaičiuota)'!G3)</f>
        <v>3</v>
      </c>
      <c r="N2" s="60">
        <v>1</v>
      </c>
      <c r="O2" s="60">
        <v>2</v>
      </c>
      <c r="P2" s="60">
        <v>3</v>
      </c>
      <c r="Q2" s="60">
        <v>4</v>
      </c>
      <c r="R2" s="60" t="s">
        <v>37</v>
      </c>
      <c r="S2" s="59">
        <f t="shared" ref="S2:S33" si="5">SQRT((I2*(1-C2)^2+J2*(2-C2)^2+K2*(3-C2)^2+L2*(4-C2)^2)/(SUM(I2:L2)-1))</f>
        <v>0.95168072510251345</v>
      </c>
      <c r="T2" s="43"/>
    </row>
    <row r="3" spans="1:20" ht="45" customHeight="1" x14ac:dyDescent="0.2">
      <c r="A3" s="35">
        <f>'Įvestis (atskiri klausimynai)'!A4</f>
        <v>2</v>
      </c>
      <c r="B3" s="54" t="str">
        <f>'Įvestis (atskiri klausimynai)'!B4</f>
        <v>2. Mokykloje mokytojai vaikus moko bendradarbiauti, padėti vienas, kitam. (Klausimas su variantais (vienas galimas pasirinkimas))</v>
      </c>
      <c r="C3" s="55">
        <f t="shared" si="0"/>
        <v>3.3624999999999998</v>
      </c>
      <c r="D3" s="56"/>
      <c r="E3" s="77">
        <f t="shared" si="1"/>
        <v>0.9</v>
      </c>
      <c r="F3" s="58">
        <f t="shared" si="2"/>
        <v>80</v>
      </c>
      <c r="G3" s="58">
        <f t="shared" si="3"/>
        <v>3</v>
      </c>
      <c r="H3" s="59">
        <f t="shared" si="4"/>
        <v>72</v>
      </c>
      <c r="I3" s="59">
        <f>IF(COUNTIF('Įvestis (atskiri klausimynai)'!C4:IV4,1)&gt;0,COUNTIF('Įvestis (atskiri klausimynai)'!C4:IV4,1),'Įvestis (suskaičiuota)'!C4)</f>
        <v>4</v>
      </c>
      <c r="J3" s="59">
        <f>IF(COUNTIF('Įvestis (atskiri klausimynai)'!C4:IV4,2)&gt;0,COUNTIF('Įvestis (atskiri klausimynai)'!C4:IV4,2),'Įvestis (suskaičiuota)'!D4)</f>
        <v>4</v>
      </c>
      <c r="K3" s="59">
        <f>IF(COUNTIF('Įvestis (atskiri klausimynai)'!C4:IV4,3)&gt;0,COUNTIF('Įvestis (atskiri klausimynai)'!C4:IV4,3),'Įvestis (suskaičiuota)'!E4)</f>
        <v>31</v>
      </c>
      <c r="L3" s="59">
        <f>IF(COUNTIF('Įvestis (atskiri klausimynai)'!C4:IV4,4)&gt;0,COUNTIF('Įvestis (atskiri klausimynai)'!C4:IV4,4),'Įvestis (suskaičiuota)'!F4)</f>
        <v>41</v>
      </c>
      <c r="M3" s="60">
        <f>IF(COUNTIF('Įvestis (atskiri klausimynai)'!C4:IV4,0)&gt;0,COUNTIF('Įvestis (atskiri klausimynai)'!C4:IV4,0),'Įvestis (suskaičiuota)'!G4)</f>
        <v>3</v>
      </c>
      <c r="N3" s="60">
        <v>1</v>
      </c>
      <c r="O3" s="60">
        <v>2</v>
      </c>
      <c r="P3" s="60">
        <v>3</v>
      </c>
      <c r="Q3" s="60">
        <v>4</v>
      </c>
      <c r="R3" s="60" t="s">
        <v>37</v>
      </c>
      <c r="S3" s="59">
        <f t="shared" si="5"/>
        <v>0.79942621828472238</v>
      </c>
      <c r="T3" s="43"/>
    </row>
    <row r="4" spans="1:20" ht="45" customHeight="1" x14ac:dyDescent="0.2">
      <c r="A4" s="53">
        <f>'Įvestis (atskiri klausimynai)'!A5</f>
        <v>3</v>
      </c>
      <c r="B4" s="54" t="str">
        <f>'Įvestis (atskiri klausimynai)'!B5</f>
        <v>3.  Mokytojai padeda vaikams suprasti mokymosi svarbą gyvenime. (Klausimas su variantais (vienas galimas pasirinkimas))</v>
      </c>
      <c r="C4" s="55">
        <f t="shared" si="0"/>
        <v>3.2098765432098766</v>
      </c>
      <c r="D4" s="56"/>
      <c r="E4" s="77">
        <f t="shared" si="1"/>
        <v>0.85185185185185186</v>
      </c>
      <c r="F4" s="58">
        <f t="shared" si="2"/>
        <v>81</v>
      </c>
      <c r="G4" s="58">
        <f t="shared" si="3"/>
        <v>2</v>
      </c>
      <c r="H4" s="59">
        <f t="shared" si="4"/>
        <v>69</v>
      </c>
      <c r="I4" s="59">
        <f>IF(COUNTIF('Įvestis (atskiri klausimynai)'!C5:IV5,1)&gt;0,COUNTIF('Įvestis (atskiri klausimynai)'!C5:IV5,1),'Įvestis (suskaičiuota)'!C5)</f>
        <v>5</v>
      </c>
      <c r="J4" s="59">
        <f>IF(COUNTIF('Įvestis (atskiri klausimynai)'!C5:IV5,2)&gt;0,COUNTIF('Įvestis (atskiri klausimynai)'!C5:IV5,2),'Įvestis (suskaičiuota)'!D5)</f>
        <v>7</v>
      </c>
      <c r="K4" s="59">
        <f>IF(COUNTIF('Įvestis (atskiri klausimynai)'!C5:IV5,3)&gt;0,COUNTIF('Įvestis (atskiri klausimynai)'!C5:IV5,3),'Įvestis (suskaičiuota)'!E5)</f>
        <v>35</v>
      </c>
      <c r="L4" s="59">
        <f>IF(COUNTIF('Įvestis (atskiri klausimynai)'!C5:IV5,4)&gt;0,COUNTIF('Įvestis (atskiri klausimynai)'!C5:IV5,4),'Įvestis (suskaičiuota)'!F5)</f>
        <v>34</v>
      </c>
      <c r="M4" s="60">
        <f>IF(COUNTIF('Įvestis (atskiri klausimynai)'!C5:IV5,0)&gt;0,COUNTIF('Įvestis (atskiri klausimynai)'!C5:IV5,0),'Įvestis (suskaičiuota)'!G5)</f>
        <v>2</v>
      </c>
      <c r="N4" s="60">
        <v>1</v>
      </c>
      <c r="O4" s="60">
        <v>2</v>
      </c>
      <c r="P4" s="60">
        <v>3</v>
      </c>
      <c r="Q4" s="60">
        <v>4</v>
      </c>
      <c r="R4" s="60" t="s">
        <v>37</v>
      </c>
      <c r="S4" s="59">
        <f t="shared" si="5"/>
        <v>0.84729052547983874</v>
      </c>
      <c r="T4" s="43"/>
    </row>
    <row r="5" spans="1:20" ht="45" customHeight="1" x14ac:dyDescent="0.2">
      <c r="A5" s="53">
        <f>'Įvestis (atskiri klausimynai)'!A6</f>
        <v>4</v>
      </c>
      <c r="B5" s="54" t="str">
        <f>'Įvestis (atskiri klausimynai)'!B6</f>
        <v>4. Mokykloje mano vaikas sino apie tolimesnio mokymosi ir karjeros galimybes. (Klausimas su variantais (vienas galimas pasirinkimas))</v>
      </c>
      <c r="C5" s="55">
        <f t="shared" si="0"/>
        <v>2.9189189189189189</v>
      </c>
      <c r="D5" s="56"/>
      <c r="E5" s="77">
        <f t="shared" si="1"/>
        <v>0.78378378378378377</v>
      </c>
      <c r="F5" s="58">
        <f t="shared" si="2"/>
        <v>74</v>
      </c>
      <c r="G5" s="58">
        <f t="shared" si="3"/>
        <v>9</v>
      </c>
      <c r="H5" s="59">
        <f t="shared" si="4"/>
        <v>58</v>
      </c>
      <c r="I5" s="59">
        <f>IF(COUNTIF('Įvestis (atskiri klausimynai)'!C6:IV6,1)&gt;0,COUNTIF('Įvestis (atskiri klausimynai)'!C6:IV6,1),'Įvestis (suskaičiuota)'!C6)</f>
        <v>7</v>
      </c>
      <c r="J5" s="59">
        <f>IF(COUNTIF('Įvestis (atskiri klausimynai)'!C6:IV6,2)&gt;0,COUNTIF('Įvestis (atskiri klausimynai)'!C6:IV6,2),'Įvestis (suskaičiuota)'!D6)</f>
        <v>9</v>
      </c>
      <c r="K5" s="59">
        <f>IF(COUNTIF('Įvestis (atskiri klausimynai)'!C6:IV6,3)&gt;0,COUNTIF('Įvestis (atskiri klausimynai)'!C6:IV6,3),'Įvestis (suskaičiuota)'!E6)</f>
        <v>41</v>
      </c>
      <c r="L5" s="59">
        <f>IF(COUNTIF('Įvestis (atskiri klausimynai)'!C6:IV6,4)&gt;0,COUNTIF('Įvestis (atskiri klausimynai)'!C6:IV6,4),'Įvestis (suskaičiuota)'!F6)</f>
        <v>17</v>
      </c>
      <c r="M5" s="60">
        <f>IF(COUNTIF('Įvestis (atskiri klausimynai)'!C6:IV6,0)&gt;0,COUNTIF('Įvestis (atskiri klausimynai)'!C6:IV6,0),'Įvestis (suskaičiuota)'!G6)</f>
        <v>9</v>
      </c>
      <c r="N5" s="60">
        <v>1</v>
      </c>
      <c r="O5" s="60">
        <v>2</v>
      </c>
      <c r="P5" s="60">
        <v>3</v>
      </c>
      <c r="Q5" s="60">
        <v>4</v>
      </c>
      <c r="R5" s="60" t="s">
        <v>37</v>
      </c>
      <c r="S5" s="59">
        <f t="shared" si="5"/>
        <v>0.85619029949669478</v>
      </c>
      <c r="T5" s="43"/>
    </row>
    <row r="6" spans="1:20" ht="45" customHeight="1" x14ac:dyDescent="0.2">
      <c r="A6" s="53">
        <f>'Įvestis (atskiri klausimynai)'!A7</f>
        <v>5</v>
      </c>
      <c r="B6" s="54" t="str">
        <f>'Įvestis (atskiri klausimynai)'!B7</f>
        <v>5. Į mokyklą mano vaikas eina noriai. (Klausimas su variantais (vienas galimas pasirinkimas))</v>
      </c>
      <c r="C6" s="55">
        <f t="shared" si="0"/>
        <v>3.1566265060240966</v>
      </c>
      <c r="D6" s="56"/>
      <c r="E6" s="77">
        <f t="shared" si="1"/>
        <v>0.81927710843373491</v>
      </c>
      <c r="F6" s="58">
        <f t="shared" si="2"/>
        <v>83</v>
      </c>
      <c r="G6" s="58">
        <f t="shared" si="3"/>
        <v>0</v>
      </c>
      <c r="H6" s="59">
        <f t="shared" si="4"/>
        <v>68</v>
      </c>
      <c r="I6" s="59">
        <f>IF(COUNTIF('Įvestis (atskiri klausimynai)'!C7:IV7,1)&gt;0,COUNTIF('Įvestis (atskiri klausimynai)'!C7:IV7,1),'Įvestis (suskaičiuota)'!C7)</f>
        <v>6</v>
      </c>
      <c r="J6" s="59">
        <f>IF(COUNTIF('Įvestis (atskiri klausimynai)'!C7:IV7,2)&gt;0,COUNTIF('Įvestis (atskiri klausimynai)'!C7:IV7,2),'Įvestis (suskaičiuota)'!D7)</f>
        <v>9</v>
      </c>
      <c r="K6" s="59">
        <f>IF(COUNTIF('Įvestis (atskiri klausimynai)'!C7:IV7,3)&gt;0,COUNTIF('Įvestis (atskiri klausimynai)'!C7:IV7,3),'Įvestis (suskaičiuota)'!E7)</f>
        <v>34</v>
      </c>
      <c r="L6" s="59">
        <f>IF(COUNTIF('Įvestis (atskiri klausimynai)'!C7:IV7,4)&gt;0,COUNTIF('Įvestis (atskiri klausimynai)'!C7:IV7,4),'Įvestis (suskaičiuota)'!F7)</f>
        <v>34</v>
      </c>
      <c r="M6" s="60">
        <f>IF(COUNTIF('Įvestis (atskiri klausimynai)'!C7:IV7,0)&gt;0,COUNTIF('Įvestis (atskiri klausimynai)'!C7:IV7,0),'Įvestis (suskaičiuota)'!G7)</f>
        <v>0</v>
      </c>
      <c r="N6" s="60">
        <v>1</v>
      </c>
      <c r="O6" s="60">
        <v>2</v>
      </c>
      <c r="P6" s="60">
        <v>3</v>
      </c>
      <c r="Q6" s="60">
        <v>4</v>
      </c>
      <c r="R6" s="60" t="s">
        <v>37</v>
      </c>
      <c r="S6" s="59">
        <f t="shared" si="5"/>
        <v>0.89007984995103828</v>
      </c>
      <c r="T6" s="43">
        <v>100000000</v>
      </c>
    </row>
    <row r="7" spans="1:20" ht="45" customHeight="1" x14ac:dyDescent="0.2">
      <c r="A7" s="53">
        <f>'Įvestis (atskiri klausimynai)'!A8</f>
        <v>6</v>
      </c>
      <c r="B7" s="54" t="str">
        <f>'Įvestis (atskiri klausimynai)'!B8</f>
        <v>6.  Per paskutinius 2 mėnesius mano vaikas iš kitų mokinių nesijuokė, nesišaipė. (Klausimas su variantais (vienas galimas pasirinkimas))</v>
      </c>
      <c r="C7" s="55">
        <f t="shared" si="0"/>
        <v>3.04</v>
      </c>
      <c r="D7" s="56"/>
      <c r="E7" s="77">
        <f t="shared" si="1"/>
        <v>0.78666666666666663</v>
      </c>
      <c r="F7" s="58">
        <f t="shared" si="2"/>
        <v>75</v>
      </c>
      <c r="G7" s="58">
        <f t="shared" si="3"/>
        <v>8</v>
      </c>
      <c r="H7" s="59">
        <f t="shared" si="4"/>
        <v>59</v>
      </c>
      <c r="I7" s="59">
        <f>IF(COUNTIF('Įvestis (atskiri klausimynai)'!C8:IV8,1)&gt;0,COUNTIF('Įvestis (atskiri klausimynai)'!C8:IV8,1),'Įvestis (suskaičiuota)'!C8)</f>
        <v>8</v>
      </c>
      <c r="J7" s="59">
        <f>IF(COUNTIF('Įvestis (atskiri klausimynai)'!C8:IV8,2)&gt;0,COUNTIF('Įvestis (atskiri klausimynai)'!C8:IV8,2),'Įvestis (suskaičiuota)'!D8)</f>
        <v>8</v>
      </c>
      <c r="K7" s="59">
        <f>IF(COUNTIF('Įvestis (atskiri klausimynai)'!C8:IV8,3)&gt;0,COUNTIF('Įvestis (atskiri klausimynai)'!C8:IV8,3),'Įvestis (suskaičiuota)'!E8)</f>
        <v>32</v>
      </c>
      <c r="L7" s="59">
        <f>IF(COUNTIF('Įvestis (atskiri klausimynai)'!C8:IV8,4)&gt;0,COUNTIF('Įvestis (atskiri klausimynai)'!C8:IV8,4),'Įvestis (suskaičiuota)'!F8)</f>
        <v>27</v>
      </c>
      <c r="M7" s="60">
        <f>IF(COUNTIF('Įvestis (atskiri klausimynai)'!C8:IV8,0)&gt;0,COUNTIF('Įvestis (atskiri klausimynai)'!C8:IV8,0),'Įvestis (suskaičiuota)'!G8)</f>
        <v>8</v>
      </c>
      <c r="N7" s="60">
        <v>1</v>
      </c>
      <c r="O7" s="60">
        <v>2</v>
      </c>
      <c r="P7" s="60">
        <v>3</v>
      </c>
      <c r="Q7" s="60">
        <v>4</v>
      </c>
      <c r="R7" s="60" t="s">
        <v>37</v>
      </c>
      <c r="S7" s="59">
        <f t="shared" si="5"/>
        <v>0.9506754355634649</v>
      </c>
      <c r="T7" s="43">
        <v>-100000000</v>
      </c>
    </row>
    <row r="8" spans="1:20" ht="45" customHeight="1" x14ac:dyDescent="0.2">
      <c r="A8" s="53">
        <f>'Įvestis (atskiri klausimynai)'!A9</f>
        <v>7</v>
      </c>
      <c r="B8" s="54" t="str">
        <f>'Įvestis (atskiri klausimynai)'!B9</f>
        <v>7. Per paskutinius 2 mėnesius iš mano vaiko mokykloje niekas nesijuokė, nesišaipė. (Klausimas su variantais (vienas galimas pasirinkimas))</v>
      </c>
      <c r="C8" s="55">
        <f t="shared" si="0"/>
        <v>2.6</v>
      </c>
      <c r="D8" s="56"/>
      <c r="E8" s="77">
        <f t="shared" si="1"/>
        <v>0.6</v>
      </c>
      <c r="F8" s="58">
        <f t="shared" si="2"/>
        <v>75</v>
      </c>
      <c r="G8" s="58">
        <f t="shared" si="3"/>
        <v>8</v>
      </c>
      <c r="H8" s="59">
        <f t="shared" si="4"/>
        <v>45</v>
      </c>
      <c r="I8" s="59">
        <f>IF(COUNTIF('Įvestis (atskiri klausimynai)'!C9:IV9,1)&gt;0,COUNTIF('Įvestis (atskiri klausimynai)'!C9:IV9,1),'Įvestis (suskaičiuota)'!C9)</f>
        <v>15</v>
      </c>
      <c r="J8" s="59">
        <f>IF(COUNTIF('Įvestis (atskiri klausimynai)'!C9:IV9,2)&gt;0,COUNTIF('Įvestis (atskiri klausimynai)'!C9:IV9,2),'Įvestis (suskaičiuota)'!D9)</f>
        <v>15</v>
      </c>
      <c r="K8" s="59">
        <f>IF(COUNTIF('Įvestis (atskiri klausimynai)'!C9:IV9,3)&gt;0,COUNTIF('Įvestis (atskiri klausimynai)'!C9:IV9,3),'Įvestis (suskaičiuota)'!E9)</f>
        <v>30</v>
      </c>
      <c r="L8" s="59">
        <f>IF(COUNTIF('Įvestis (atskiri klausimynai)'!C9:IV9,4)&gt;0,COUNTIF('Įvestis (atskiri klausimynai)'!C9:IV9,4),'Įvestis (suskaičiuota)'!F9)</f>
        <v>15</v>
      </c>
      <c r="M8" s="60">
        <f>IF(COUNTIF('Įvestis (atskiri klausimynai)'!C9:IV9,0)&gt;0,COUNTIF('Įvestis (atskiri klausimynai)'!C9:IV9,0),'Įvestis (suskaičiuota)'!G9)</f>
        <v>8</v>
      </c>
      <c r="N8" s="60">
        <v>1</v>
      </c>
      <c r="O8" s="60">
        <v>2</v>
      </c>
      <c r="P8" s="60">
        <v>3</v>
      </c>
      <c r="Q8" s="60">
        <v>4</v>
      </c>
      <c r="R8" s="60" t="s">
        <v>37</v>
      </c>
      <c r="S8" s="59">
        <f t="shared" si="5"/>
        <v>1.0266713466606798</v>
      </c>
      <c r="T8" s="43"/>
    </row>
    <row r="9" spans="1:20" ht="45" customHeight="1" x14ac:dyDescent="0.2">
      <c r="A9" s="53">
        <f>'Įvestis (atskiri klausimynai)'!A10</f>
        <v>8</v>
      </c>
      <c r="B9" s="54" t="str">
        <f>'Įvestis (atskiri klausimynai)'!B10</f>
        <v>8. Mokykla skatina mokinius būti aktyviais mokyklos gyvenimo kūrėjais. (Klausimas su variantais (vienas galimas pasirinkimas))</v>
      </c>
      <c r="C9" s="55">
        <f t="shared" si="0"/>
        <v>3.1153846153846154</v>
      </c>
      <c r="D9" s="56"/>
      <c r="E9" s="77">
        <f t="shared" si="1"/>
        <v>0.84615384615384615</v>
      </c>
      <c r="F9" s="58">
        <f t="shared" si="2"/>
        <v>78</v>
      </c>
      <c r="G9" s="58">
        <f t="shared" si="3"/>
        <v>5</v>
      </c>
      <c r="H9" s="59">
        <f t="shared" si="4"/>
        <v>66</v>
      </c>
      <c r="I9" s="59">
        <f>IF(COUNTIF('Įvestis (atskiri klausimynai)'!C10:IV10,1)&gt;0,COUNTIF('Įvestis (atskiri klausimynai)'!C10:IV10,1),'Įvestis (suskaičiuota)'!C10)</f>
        <v>8</v>
      </c>
      <c r="J9" s="59">
        <f>IF(COUNTIF('Įvestis (atskiri klausimynai)'!C10:IV10,2)&gt;0,COUNTIF('Įvestis (atskiri klausimynai)'!C10:IV10,2),'Įvestis (suskaičiuota)'!D10)</f>
        <v>4</v>
      </c>
      <c r="K9" s="59">
        <f>IF(COUNTIF('Įvestis (atskiri klausimynai)'!C10:IV10,3)&gt;0,COUNTIF('Įvestis (atskiri klausimynai)'!C10:IV10,3),'Įvestis (suskaičiuota)'!E10)</f>
        <v>37</v>
      </c>
      <c r="L9" s="59">
        <f>IF(COUNTIF('Įvestis (atskiri klausimynai)'!C10:IV10,4)&gt;0,COUNTIF('Įvestis (atskiri klausimynai)'!C10:IV10,4),'Įvestis (suskaičiuota)'!F10)</f>
        <v>29</v>
      </c>
      <c r="M9" s="60">
        <f>IF(COUNTIF('Įvestis (atskiri klausimynai)'!C10:IV10,0)&gt;0,COUNTIF('Įvestis (atskiri klausimynai)'!C10:IV10,0),'Įvestis (suskaičiuota)'!G10)</f>
        <v>5</v>
      </c>
      <c r="N9" s="60">
        <v>1</v>
      </c>
      <c r="O9" s="60">
        <v>2</v>
      </c>
      <c r="P9" s="60">
        <v>3</v>
      </c>
      <c r="Q9" s="60">
        <v>4</v>
      </c>
      <c r="R9" s="60" t="s">
        <v>37</v>
      </c>
      <c r="S9" s="59">
        <f t="shared" si="5"/>
        <v>0.91141062681391349</v>
      </c>
      <c r="T9" s="43"/>
    </row>
    <row r="10" spans="1:20" ht="45" customHeight="1" x14ac:dyDescent="0.2">
      <c r="A10" s="53">
        <f>'Įvestis (atskiri klausimynai)'!A11</f>
        <v>9</v>
      </c>
      <c r="B10" s="54" t="str">
        <f>'Įvestis (atskiri klausimynai)'!B11</f>
        <v>9. Mokykloje organizuojama socialinė ir visuomeninė veikla vaikams yra įdomi ir prasminga. (Klausimas su variantais (vienas galimas pasirinkimas))</v>
      </c>
      <c r="C10" s="55">
        <f t="shared" si="0"/>
        <v>3.1585365853658538</v>
      </c>
      <c r="D10" s="56"/>
      <c r="E10" s="77">
        <f t="shared" si="1"/>
        <v>0.87804878048780488</v>
      </c>
      <c r="F10" s="58">
        <f t="shared" si="2"/>
        <v>82</v>
      </c>
      <c r="G10" s="58">
        <f t="shared" si="3"/>
        <v>1</v>
      </c>
      <c r="H10" s="59">
        <f t="shared" si="4"/>
        <v>72</v>
      </c>
      <c r="I10" s="59">
        <f>IF(COUNTIF('Įvestis (atskiri klausimynai)'!C11:IV11,1)&gt;0,COUNTIF('Įvestis (atskiri klausimynai)'!C11:IV11,1),'Įvestis (suskaičiuota)'!C11)</f>
        <v>4</v>
      </c>
      <c r="J10" s="59">
        <f>IF(COUNTIF('Įvestis (atskiri klausimynai)'!C11:IV11,2)&gt;0,COUNTIF('Įvestis (atskiri klausimynai)'!C11:IV11,2),'Įvestis (suskaičiuota)'!D11)</f>
        <v>6</v>
      </c>
      <c r="K10" s="59">
        <f>IF(COUNTIF('Įvestis (atskiri klausimynai)'!C11:IV11,3)&gt;0,COUNTIF('Įvestis (atskiri klausimynai)'!C11:IV11,3),'Įvestis (suskaičiuota)'!E11)</f>
        <v>45</v>
      </c>
      <c r="L10" s="59">
        <f>IF(COUNTIF('Įvestis (atskiri klausimynai)'!C11:IV11,4)&gt;0,COUNTIF('Įvestis (atskiri klausimynai)'!C11:IV11,4),'Įvestis (suskaičiuota)'!F11)</f>
        <v>27</v>
      </c>
      <c r="M10" s="60">
        <f>IF(COUNTIF('Įvestis (atskiri klausimynai)'!C11:IV11,0)&gt;0,COUNTIF('Įvestis (atskiri klausimynai)'!C11:IV11,0),'Įvestis (suskaičiuota)'!G11)</f>
        <v>1</v>
      </c>
      <c r="N10" s="60">
        <v>1</v>
      </c>
      <c r="O10" s="60">
        <v>2</v>
      </c>
      <c r="P10" s="60">
        <v>3</v>
      </c>
      <c r="Q10" s="60">
        <v>4</v>
      </c>
      <c r="R10" s="60" t="s">
        <v>37</v>
      </c>
      <c r="S10" s="59">
        <f t="shared" si="5"/>
        <v>0.7612451170776835</v>
      </c>
      <c r="T10" s="43">
        <v>100000000</v>
      </c>
    </row>
    <row r="11" spans="1:20" ht="45" customHeight="1" x14ac:dyDescent="0.2">
      <c r="A11" s="53">
        <f>'Įvestis (atskiri klausimynai)'!A12</f>
        <v>10</v>
      </c>
      <c r="B11" s="54" t="str">
        <f>'Įvestis (atskiri klausimynai)'!B12</f>
        <v>10. Į mano vaiko klaidas per pamokas yra žiūrima kaip į mokymosi galimybę. (Klausimas su variantais (vienas galimas pasirinkimas))</v>
      </c>
      <c r="C11" s="55">
        <f t="shared" si="0"/>
        <v>2.9743589743589745</v>
      </c>
      <c r="D11" s="56"/>
      <c r="E11" s="77">
        <f t="shared" si="1"/>
        <v>0.76923076923076927</v>
      </c>
      <c r="F11" s="58">
        <f t="shared" si="2"/>
        <v>78</v>
      </c>
      <c r="G11" s="58">
        <f t="shared" si="3"/>
        <v>5</v>
      </c>
      <c r="H11" s="59">
        <f t="shared" si="4"/>
        <v>60</v>
      </c>
      <c r="I11" s="59">
        <f>IF(COUNTIF('Įvestis (atskiri klausimynai)'!C12:IV12,1)&gt;0,COUNTIF('Įvestis (atskiri klausimynai)'!C12:IV12,1),'Įvestis (suskaičiuota)'!C12)</f>
        <v>6</v>
      </c>
      <c r="J11" s="59">
        <f>IF(COUNTIF('Įvestis (atskiri klausimynai)'!C12:IV12,2)&gt;0,COUNTIF('Įvestis (atskiri klausimynai)'!C12:IV12,2),'Įvestis (suskaičiuota)'!D12)</f>
        <v>12</v>
      </c>
      <c r="K11" s="59">
        <f>IF(COUNTIF('Įvestis (atskiri klausimynai)'!C12:IV12,3)&gt;0,COUNTIF('Įvestis (atskiri klausimynai)'!C12:IV12,3),'Įvestis (suskaičiuota)'!E12)</f>
        <v>38</v>
      </c>
      <c r="L11" s="59">
        <f>IF(COUNTIF('Įvestis (atskiri klausimynai)'!C12:IV12,4)&gt;0,COUNTIF('Įvestis (atskiri klausimynai)'!C12:IV12,4),'Įvestis (suskaičiuota)'!F12)</f>
        <v>22</v>
      </c>
      <c r="M11" s="60">
        <f>IF(COUNTIF('Įvestis (atskiri klausimynai)'!C12:IV12,0)&gt;0,COUNTIF('Įvestis (atskiri klausimynai)'!C12:IV12,0),'Įvestis (suskaičiuota)'!G12)</f>
        <v>5</v>
      </c>
      <c r="N11" s="60">
        <v>1</v>
      </c>
      <c r="O11" s="60">
        <v>2</v>
      </c>
      <c r="P11" s="60">
        <v>3</v>
      </c>
      <c r="Q11" s="60">
        <v>4</v>
      </c>
      <c r="R11" s="60" t="s">
        <v>37</v>
      </c>
      <c r="S11" s="59">
        <f t="shared" si="5"/>
        <v>0.86751412240997705</v>
      </c>
      <c r="T11" s="43">
        <v>-100000000</v>
      </c>
    </row>
    <row r="12" spans="1:20" ht="45" customHeight="1" x14ac:dyDescent="0.2">
      <c r="A12" s="53">
        <f>'Įvestis (atskiri klausimynai)'!A13</f>
        <v>11</v>
      </c>
      <c r="B12" s="54" t="str">
        <f>'Įvestis (atskiri klausimynai)'!B13</f>
        <v>11. Mano vaikas per pamoką gali pasirinkti užduotis pagal savo gebėjimus. (Klausimas su variantais (vienas galimas pasirinkimas))</v>
      </c>
      <c r="C12" s="55">
        <f t="shared" si="0"/>
        <v>2.4266666666666667</v>
      </c>
      <c r="D12" s="56"/>
      <c r="E12" s="77">
        <f t="shared" si="1"/>
        <v>0.52</v>
      </c>
      <c r="F12" s="58">
        <f t="shared" si="2"/>
        <v>75</v>
      </c>
      <c r="G12" s="58">
        <f t="shared" si="3"/>
        <v>8</v>
      </c>
      <c r="H12" s="59">
        <f t="shared" si="4"/>
        <v>39</v>
      </c>
      <c r="I12" s="59">
        <f>IF(COUNTIF('Įvestis (atskiri klausimynai)'!C13:IV13,1)&gt;0,COUNTIF('Įvestis (atskiri klausimynai)'!C13:IV13,1),'Įvestis (suskaičiuota)'!C13)</f>
        <v>20</v>
      </c>
      <c r="J12" s="59">
        <f>IF(COUNTIF('Įvestis (atskiri klausimynai)'!C13:IV13,2)&gt;0,COUNTIF('Įvestis (atskiri klausimynai)'!C13:IV13,2),'Įvestis (suskaičiuota)'!D13)</f>
        <v>16</v>
      </c>
      <c r="K12" s="59">
        <f>IF(COUNTIF('Įvestis (atskiri klausimynai)'!C13:IV13,3)&gt;0,COUNTIF('Įvestis (atskiri klausimynai)'!C13:IV13,3),'Įvestis (suskaičiuota)'!E13)</f>
        <v>26</v>
      </c>
      <c r="L12" s="59">
        <f>IF(COUNTIF('Įvestis (atskiri klausimynai)'!C13:IV13,4)&gt;0,COUNTIF('Įvestis (atskiri klausimynai)'!C13:IV13,4),'Įvestis (suskaičiuota)'!F13)</f>
        <v>13</v>
      </c>
      <c r="M12" s="60">
        <f>IF(COUNTIF('Įvestis (atskiri klausimynai)'!C13:IV13,0)&gt;0,COUNTIF('Įvestis (atskiri klausimynai)'!C13:IV13,0),'Įvestis (suskaičiuota)'!G13)</f>
        <v>8</v>
      </c>
      <c r="N12" s="60">
        <v>1</v>
      </c>
      <c r="O12" s="60">
        <v>2</v>
      </c>
      <c r="P12" s="60">
        <v>3</v>
      </c>
      <c r="Q12" s="60">
        <v>4</v>
      </c>
      <c r="R12" s="60" t="s">
        <v>37</v>
      </c>
      <c r="S12" s="59">
        <f t="shared" si="5"/>
        <v>1.0676234447687161</v>
      </c>
      <c r="T12" s="43"/>
    </row>
    <row r="13" spans="1:20" ht="45" customHeight="1" x14ac:dyDescent="0.2">
      <c r="A13" s="53">
        <f>'Įvestis (atskiri klausimynai)'!A14</f>
        <v>12</v>
      </c>
      <c r="B13" s="54" t="str">
        <f>'Įvestis (atskiri klausimynai)'!B14</f>
        <v>12. Aš esu įtraukiamas į vaiko mokymosi sėkmių aptarimus mokykloje. (Klausimas su variantais (vienas galimas pasirinkimas))</v>
      </c>
      <c r="C13" s="55">
        <f t="shared" si="0"/>
        <v>3.25</v>
      </c>
      <c r="D13" s="56"/>
      <c r="E13" s="77">
        <f t="shared" si="1"/>
        <v>0.875</v>
      </c>
      <c r="F13" s="58">
        <f t="shared" si="2"/>
        <v>80</v>
      </c>
      <c r="G13" s="58">
        <f t="shared" si="3"/>
        <v>3</v>
      </c>
      <c r="H13" s="59">
        <f t="shared" si="4"/>
        <v>70</v>
      </c>
      <c r="I13" s="59">
        <f>IF(COUNTIF('Įvestis (atskiri klausimynai)'!C14:IV14,1)&gt;0,COUNTIF('Įvestis (atskiri klausimynai)'!C14:IV14,1),'Įvestis (suskaičiuota)'!C14)</f>
        <v>5</v>
      </c>
      <c r="J13" s="59">
        <f>IF(COUNTIF('Įvestis (atskiri klausimynai)'!C14:IV14,2)&gt;0,COUNTIF('Įvestis (atskiri klausimynai)'!C14:IV14,2),'Įvestis (suskaičiuota)'!D14)</f>
        <v>5</v>
      </c>
      <c r="K13" s="59">
        <f>IF(COUNTIF('Įvestis (atskiri klausimynai)'!C14:IV14,3)&gt;0,COUNTIF('Įvestis (atskiri klausimynai)'!C14:IV14,3),'Įvestis (suskaičiuota)'!E14)</f>
        <v>35</v>
      </c>
      <c r="L13" s="59">
        <f>IF(COUNTIF('Įvestis (atskiri klausimynai)'!C14:IV14,4)&gt;0,COUNTIF('Įvestis (atskiri klausimynai)'!C14:IV14,4),'Įvestis (suskaičiuota)'!F14)</f>
        <v>35</v>
      </c>
      <c r="M13" s="60">
        <f>IF(COUNTIF('Įvestis (atskiri klausimynai)'!C14:IV14,0)&gt;0,COUNTIF('Įvestis (atskiri klausimynai)'!C14:IV14,0),'Įvestis (suskaičiuota)'!G14)</f>
        <v>3</v>
      </c>
      <c r="N13" s="60">
        <v>1</v>
      </c>
      <c r="O13" s="60">
        <v>2</v>
      </c>
      <c r="P13" s="60">
        <v>3</v>
      </c>
      <c r="Q13" s="60">
        <v>4</v>
      </c>
      <c r="R13" s="60" t="s">
        <v>37</v>
      </c>
      <c r="S13" s="59">
        <f t="shared" si="5"/>
        <v>0.8343875188697214</v>
      </c>
      <c r="T13" s="43"/>
    </row>
    <row r="14" spans="1:20" ht="45" customHeight="1" x14ac:dyDescent="0.2">
      <c r="A14" s="53">
        <f>'Įvestis (atskiri klausimynai)'!A15</f>
        <v>13</v>
      </c>
      <c r="B14" s="54" t="str">
        <f>'Įvestis (atskiri klausimynai)'!B15</f>
        <v>13. Mokykloje mano vaikas mokomas planuoti savo mokymąsi. (Klausimas su variantais (vienas galimas pasirinkimas))</v>
      </c>
      <c r="C14" s="55">
        <f t="shared" si="0"/>
        <v>2.6835443037974684</v>
      </c>
      <c r="D14" s="56"/>
      <c r="E14" s="77">
        <f t="shared" si="1"/>
        <v>0.620253164556962</v>
      </c>
      <c r="F14" s="58">
        <f t="shared" si="2"/>
        <v>79</v>
      </c>
      <c r="G14" s="58">
        <f t="shared" si="3"/>
        <v>4</v>
      </c>
      <c r="H14" s="59">
        <f t="shared" si="4"/>
        <v>49</v>
      </c>
      <c r="I14" s="59">
        <f>IF(COUNTIF('Įvestis (atskiri klausimynai)'!C15:IV15,1)&gt;0,COUNTIF('Įvestis (atskiri klausimynai)'!C15:IV15,1),'Įvestis (suskaičiuota)'!C15)</f>
        <v>9</v>
      </c>
      <c r="J14" s="59">
        <f>IF(COUNTIF('Įvestis (atskiri klausimynai)'!C15:IV15,2)&gt;0,COUNTIF('Įvestis (atskiri klausimynai)'!C15:IV15,2),'Įvestis (suskaičiuota)'!D15)</f>
        <v>21</v>
      </c>
      <c r="K14" s="59">
        <f>IF(COUNTIF('Įvestis (atskiri klausimynai)'!C15:IV15,3)&gt;0,COUNTIF('Įvestis (atskiri klausimynai)'!C15:IV15,3),'Įvestis (suskaičiuota)'!E15)</f>
        <v>35</v>
      </c>
      <c r="L14" s="59">
        <f>IF(COUNTIF('Įvestis (atskiri klausimynai)'!C15:IV15,4)&gt;0,COUNTIF('Įvestis (atskiri klausimynai)'!C15:IV15,4),'Įvestis (suskaičiuota)'!F15)</f>
        <v>14</v>
      </c>
      <c r="M14" s="60">
        <f>IF(COUNTIF('Įvestis (atskiri klausimynai)'!C15:IV15,0)&gt;0,COUNTIF('Įvestis (atskiri klausimynai)'!C15:IV15,0),'Įvestis (suskaičiuota)'!G15)</f>
        <v>4</v>
      </c>
      <c r="N14" s="60">
        <v>1</v>
      </c>
      <c r="O14" s="60">
        <v>2</v>
      </c>
      <c r="P14" s="60">
        <v>3</v>
      </c>
      <c r="Q14" s="60">
        <v>4</v>
      </c>
      <c r="R14" s="60" t="s">
        <v>37</v>
      </c>
      <c r="S14" s="59">
        <f t="shared" si="5"/>
        <v>0.89934882136976668</v>
      </c>
      <c r="T14" s="43"/>
    </row>
    <row r="15" spans="1:20" ht="45" customHeight="1" x14ac:dyDescent="0.2">
      <c r="A15" s="53">
        <f>'Įvestis (atskiri klausimynai)'!A16</f>
        <v>14</v>
      </c>
      <c r="B15" s="54">
        <f>'Įvestis (atskiri klausimynai)'!B16</f>
        <v>0</v>
      </c>
      <c r="C15" s="55" t="e">
        <f t="shared" si="0"/>
        <v>#DIV/0!</v>
      </c>
      <c r="D15" s="56"/>
      <c r="E15" s="77" t="e">
        <f t="shared" si="1"/>
        <v>#DIV/0!</v>
      </c>
      <c r="F15" s="58">
        <f t="shared" si="2"/>
        <v>0</v>
      </c>
      <c r="G15" s="58">
        <f t="shared" si="3"/>
        <v>0</v>
      </c>
      <c r="H15" s="59">
        <f t="shared" si="4"/>
        <v>0</v>
      </c>
      <c r="I15" s="59">
        <f>IF(COUNTIF('Įvestis (atskiri klausimynai)'!C16:IV16,1)&gt;0,COUNTIF('Įvestis (atskiri klausimynai)'!C16:IV16,1),'Įvestis (suskaičiuota)'!C16)</f>
        <v>0</v>
      </c>
      <c r="J15" s="59">
        <f>IF(COUNTIF('Įvestis (atskiri klausimynai)'!C16:IV16,2)&gt;0,COUNTIF('Įvestis (atskiri klausimynai)'!C16:IV16,2),'Įvestis (suskaičiuota)'!D16)</f>
        <v>0</v>
      </c>
      <c r="K15" s="59">
        <f>IF(COUNTIF('Įvestis (atskiri klausimynai)'!C16:IV16,3)&gt;0,COUNTIF('Įvestis (atskiri klausimynai)'!C16:IV16,3),'Įvestis (suskaičiuota)'!E16)</f>
        <v>0</v>
      </c>
      <c r="L15" s="59">
        <f>IF(COUNTIF('Įvestis (atskiri klausimynai)'!C16:IV16,4)&gt;0,COUNTIF('Įvestis (atskiri klausimynai)'!C16:IV16,4),'Įvestis (suskaičiuota)'!F16)</f>
        <v>0</v>
      </c>
      <c r="M15" s="60">
        <f>IF(COUNTIF('Įvestis (atskiri klausimynai)'!C16:IV16,0)&gt;0,COUNTIF('Įvestis (atskiri klausimynai)'!C16:IV16,0),'Įvestis (suskaičiuota)'!G16)</f>
        <v>0</v>
      </c>
      <c r="N15" s="60">
        <v>1</v>
      </c>
      <c r="O15" s="60">
        <v>2</v>
      </c>
      <c r="P15" s="60">
        <v>3</v>
      </c>
      <c r="Q15" s="60">
        <v>4</v>
      </c>
      <c r="R15" s="60" t="s">
        <v>37</v>
      </c>
      <c r="S15" s="59" t="e">
        <f t="shared" si="5"/>
        <v>#DIV/0!</v>
      </c>
      <c r="T15" s="43">
        <v>100000000</v>
      </c>
    </row>
    <row r="16" spans="1:20" ht="45" customHeight="1" x14ac:dyDescent="0.2">
      <c r="A16" s="35">
        <f>'Įvestis (atskiri klausimynai)'!A17</f>
        <v>15</v>
      </c>
      <c r="B16" s="54">
        <f>'Įvestis (atskiri klausimynai)'!B17</f>
        <v>0</v>
      </c>
      <c r="C16" s="55" t="e">
        <f t="shared" si="0"/>
        <v>#DIV/0!</v>
      </c>
      <c r="D16" s="56"/>
      <c r="E16" s="77" t="e">
        <f t="shared" si="1"/>
        <v>#DIV/0!</v>
      </c>
      <c r="F16" s="58">
        <f t="shared" si="2"/>
        <v>0</v>
      </c>
      <c r="G16" s="58">
        <f t="shared" si="3"/>
        <v>0</v>
      </c>
      <c r="H16" s="59">
        <f t="shared" si="4"/>
        <v>0</v>
      </c>
      <c r="I16" s="59">
        <f>IF(COUNTIF('Įvestis (atskiri klausimynai)'!C17:IV17,1)&gt;0,COUNTIF('Įvestis (atskiri klausimynai)'!C17:IV17,1),'Įvestis (suskaičiuota)'!C17)</f>
        <v>0</v>
      </c>
      <c r="J16" s="59">
        <f>IF(COUNTIF('Įvestis (atskiri klausimynai)'!C17:IV17,2)&gt;0,COUNTIF('Įvestis (atskiri klausimynai)'!C17:IV17,2),'Įvestis (suskaičiuota)'!D17)</f>
        <v>0</v>
      </c>
      <c r="K16" s="59">
        <f>IF(COUNTIF('Įvestis (atskiri klausimynai)'!C17:IV17,3)&gt;0,COUNTIF('Įvestis (atskiri klausimynai)'!C17:IV17,3),'Įvestis (suskaičiuota)'!E17)</f>
        <v>0</v>
      </c>
      <c r="L16" s="59">
        <f>IF(COUNTIF('Įvestis (atskiri klausimynai)'!C17:IV17,4)&gt;0,COUNTIF('Įvestis (atskiri klausimynai)'!C17:IV17,4),'Įvestis (suskaičiuota)'!F17)</f>
        <v>0</v>
      </c>
      <c r="M16" s="60">
        <f>IF(COUNTIF('Įvestis (atskiri klausimynai)'!C17:IV17,0)&gt;0,COUNTIF('Įvestis (atskiri klausimynai)'!C17:IV17,0),'Įvestis (suskaičiuota)'!G17)</f>
        <v>0</v>
      </c>
      <c r="N16" s="60">
        <v>1</v>
      </c>
      <c r="O16" s="60">
        <v>2</v>
      </c>
      <c r="P16" s="60">
        <v>3</v>
      </c>
      <c r="Q16" s="60">
        <v>4</v>
      </c>
      <c r="R16" s="60" t="s">
        <v>37</v>
      </c>
      <c r="S16" s="59" t="e">
        <f t="shared" si="5"/>
        <v>#DIV/0!</v>
      </c>
      <c r="T16" s="43">
        <v>-100000000</v>
      </c>
    </row>
    <row r="17" spans="1:20" ht="45" customHeight="1" x14ac:dyDescent="0.2">
      <c r="A17" s="35">
        <f>'Įvestis (atskiri klausimynai)'!A18</f>
        <v>16</v>
      </c>
      <c r="B17" s="54">
        <f>'Įvestis (atskiri klausimynai)'!B18</f>
        <v>0</v>
      </c>
      <c r="C17" s="55" t="e">
        <f t="shared" si="0"/>
        <v>#DIV/0!</v>
      </c>
      <c r="D17" s="56"/>
      <c r="E17" s="77" t="e">
        <f t="shared" si="1"/>
        <v>#DIV/0!</v>
      </c>
      <c r="F17" s="58">
        <f t="shared" si="2"/>
        <v>0</v>
      </c>
      <c r="G17" s="58">
        <f t="shared" si="3"/>
        <v>0</v>
      </c>
      <c r="H17" s="59">
        <f t="shared" si="4"/>
        <v>0</v>
      </c>
      <c r="I17" s="59">
        <f>IF(COUNTIF('Įvestis (atskiri klausimynai)'!C18:IV18,1)&gt;0,COUNTIF('Įvestis (atskiri klausimynai)'!C18:IV18,1),'Įvestis (suskaičiuota)'!C18)</f>
        <v>0</v>
      </c>
      <c r="J17" s="59">
        <f>IF(COUNTIF('Įvestis (atskiri klausimynai)'!C18:IV18,2)&gt;0,COUNTIF('Įvestis (atskiri klausimynai)'!C18:IV18,2),'Įvestis (suskaičiuota)'!D18)</f>
        <v>0</v>
      </c>
      <c r="K17" s="59">
        <f>IF(COUNTIF('Įvestis (atskiri klausimynai)'!C18:IV18,3)&gt;0,COUNTIF('Įvestis (atskiri klausimynai)'!C18:IV18,3),'Įvestis (suskaičiuota)'!E18)</f>
        <v>0</v>
      </c>
      <c r="L17" s="59">
        <f>IF(COUNTIF('Įvestis (atskiri klausimynai)'!C18:IV18,4)&gt;0,COUNTIF('Įvestis (atskiri klausimynai)'!C18:IV18,4),'Įvestis (suskaičiuota)'!F18)</f>
        <v>0</v>
      </c>
      <c r="M17" s="60">
        <f>IF(COUNTIF('Įvestis (atskiri klausimynai)'!C18:IV18,0)&gt;0,COUNTIF('Įvestis (atskiri klausimynai)'!C18:IV18,0),'Įvestis (suskaičiuota)'!G18)</f>
        <v>0</v>
      </c>
      <c r="N17" s="60">
        <v>1</v>
      </c>
      <c r="O17" s="60">
        <v>2</v>
      </c>
      <c r="P17" s="60">
        <v>3</v>
      </c>
      <c r="Q17" s="60">
        <v>4</v>
      </c>
      <c r="R17" s="60" t="s">
        <v>37</v>
      </c>
      <c r="S17" s="59" t="e">
        <f t="shared" si="5"/>
        <v>#DIV/0!</v>
      </c>
      <c r="T17" s="43"/>
    </row>
    <row r="18" spans="1:20" ht="45" customHeight="1" x14ac:dyDescent="0.2">
      <c r="A18" s="35">
        <f>'Įvestis (atskiri klausimynai)'!A19</f>
        <v>17</v>
      </c>
      <c r="B18" s="54">
        <f>'Įvestis (atskiri klausimynai)'!B19</f>
        <v>0</v>
      </c>
      <c r="C18" s="55" t="e">
        <f t="shared" si="0"/>
        <v>#DIV/0!</v>
      </c>
      <c r="D18" s="56"/>
      <c r="E18" s="77" t="e">
        <f t="shared" si="1"/>
        <v>#DIV/0!</v>
      </c>
      <c r="F18" s="58">
        <f t="shared" si="2"/>
        <v>0</v>
      </c>
      <c r="G18" s="58">
        <f t="shared" si="3"/>
        <v>0</v>
      </c>
      <c r="H18" s="59">
        <f t="shared" si="4"/>
        <v>0</v>
      </c>
      <c r="I18" s="59">
        <f>IF(COUNTIF('Įvestis (atskiri klausimynai)'!C19:IV19,1)&gt;0,COUNTIF('Įvestis (atskiri klausimynai)'!C19:IV19,1),'Įvestis (suskaičiuota)'!C19)</f>
        <v>0</v>
      </c>
      <c r="J18" s="59">
        <f>IF(COUNTIF('Įvestis (atskiri klausimynai)'!C19:IV19,2)&gt;0,COUNTIF('Įvestis (atskiri klausimynai)'!C19:IV19,2),'Įvestis (suskaičiuota)'!D19)</f>
        <v>0</v>
      </c>
      <c r="K18" s="59">
        <f>IF(COUNTIF('Įvestis (atskiri klausimynai)'!C19:IV19,3)&gt;0,COUNTIF('Įvestis (atskiri klausimynai)'!C19:IV19,3),'Įvestis (suskaičiuota)'!E19)</f>
        <v>0</v>
      </c>
      <c r="L18" s="59">
        <f>IF(COUNTIF('Įvestis (atskiri klausimynai)'!C19:IV19,4)&gt;0,COUNTIF('Įvestis (atskiri klausimynai)'!C19:IV19,4),'Įvestis (suskaičiuota)'!F19)</f>
        <v>0</v>
      </c>
      <c r="M18" s="60">
        <f>IF(COUNTIF('Įvestis (atskiri klausimynai)'!C19:IV19,0)&gt;0,COUNTIF('Įvestis (atskiri klausimynai)'!C19:IV19,0),'Įvestis (suskaičiuota)'!G19)</f>
        <v>0</v>
      </c>
      <c r="N18" s="60">
        <v>1</v>
      </c>
      <c r="O18" s="60">
        <v>2</v>
      </c>
      <c r="P18" s="60">
        <v>3</v>
      </c>
      <c r="Q18" s="60">
        <v>4</v>
      </c>
      <c r="R18" s="60" t="s">
        <v>37</v>
      </c>
      <c r="S18" s="59" t="e">
        <f t="shared" si="5"/>
        <v>#DIV/0!</v>
      </c>
      <c r="T18" s="43"/>
    </row>
    <row r="19" spans="1:20" ht="45" customHeight="1" x14ac:dyDescent="0.2">
      <c r="A19" s="35">
        <f>'Įvestis (atskiri klausimynai)'!A20</f>
        <v>18</v>
      </c>
      <c r="B19" s="54">
        <f>'Įvestis (atskiri klausimynai)'!B20</f>
        <v>0</v>
      </c>
      <c r="C19" s="55" t="e">
        <f t="shared" si="0"/>
        <v>#DIV/0!</v>
      </c>
      <c r="D19" s="56"/>
      <c r="E19" s="77" t="e">
        <f t="shared" si="1"/>
        <v>#DIV/0!</v>
      </c>
      <c r="F19" s="58">
        <f t="shared" si="2"/>
        <v>0</v>
      </c>
      <c r="G19" s="58">
        <f t="shared" si="3"/>
        <v>0</v>
      </c>
      <c r="H19" s="59">
        <f t="shared" si="4"/>
        <v>0</v>
      </c>
      <c r="I19" s="59">
        <f>IF(COUNTIF('Įvestis (atskiri klausimynai)'!C20:IV20,1)&gt;0,COUNTIF('Įvestis (atskiri klausimynai)'!C20:IV20,1),'Įvestis (suskaičiuota)'!C20)</f>
        <v>0</v>
      </c>
      <c r="J19" s="59">
        <f>IF(COUNTIF('Įvestis (atskiri klausimynai)'!C20:IV20,2)&gt;0,COUNTIF('Įvestis (atskiri klausimynai)'!C20:IV20,2),'Įvestis (suskaičiuota)'!D20)</f>
        <v>0</v>
      </c>
      <c r="K19" s="59">
        <f>IF(COUNTIF('Įvestis (atskiri klausimynai)'!C20:IV20,3)&gt;0,COUNTIF('Įvestis (atskiri klausimynai)'!C20:IV20,3),'Įvestis (suskaičiuota)'!E20)</f>
        <v>0</v>
      </c>
      <c r="L19" s="59">
        <f>IF(COUNTIF('Įvestis (atskiri klausimynai)'!C20:IV20,4)&gt;0,COUNTIF('Įvestis (atskiri klausimynai)'!C20:IV20,4),'Įvestis (suskaičiuota)'!F20)</f>
        <v>0</v>
      </c>
      <c r="M19" s="60">
        <f>IF(COUNTIF('Įvestis (atskiri klausimynai)'!C20:IV20,0)&gt;0,COUNTIF('Įvestis (atskiri klausimynai)'!C20:IV20,0),'Įvestis (suskaičiuota)'!G20)</f>
        <v>0</v>
      </c>
      <c r="N19" s="60">
        <v>1</v>
      </c>
      <c r="O19" s="60">
        <v>2</v>
      </c>
      <c r="P19" s="60">
        <v>3</v>
      </c>
      <c r="Q19" s="60">
        <v>4</v>
      </c>
      <c r="R19" s="60" t="s">
        <v>37</v>
      </c>
      <c r="S19" s="59" t="e">
        <f t="shared" si="5"/>
        <v>#DIV/0!</v>
      </c>
      <c r="T19" s="43"/>
    </row>
    <row r="20" spans="1:20" ht="45" customHeight="1" x14ac:dyDescent="0.2">
      <c r="A20" s="35">
        <f>'Įvestis (atskiri klausimynai)'!A21</f>
        <v>19</v>
      </c>
      <c r="B20" s="54">
        <f>'Įvestis (atskiri klausimynai)'!B21</f>
        <v>0</v>
      </c>
      <c r="C20" s="55" t="e">
        <f t="shared" si="0"/>
        <v>#DIV/0!</v>
      </c>
      <c r="D20" s="56"/>
      <c r="E20" s="77" t="e">
        <f t="shared" si="1"/>
        <v>#DIV/0!</v>
      </c>
      <c r="F20" s="58">
        <f t="shared" si="2"/>
        <v>0</v>
      </c>
      <c r="G20" s="58">
        <f t="shared" si="3"/>
        <v>0</v>
      </c>
      <c r="H20" s="59">
        <f t="shared" si="4"/>
        <v>0</v>
      </c>
      <c r="I20" s="59">
        <f>IF(COUNTIF('Įvestis (atskiri klausimynai)'!C21:IV21,1)&gt;0,COUNTIF('Įvestis (atskiri klausimynai)'!C21:IV21,1),'Įvestis (suskaičiuota)'!C21)</f>
        <v>0</v>
      </c>
      <c r="J20" s="59">
        <f>IF(COUNTIF('Įvestis (atskiri klausimynai)'!C21:IV21,2)&gt;0,COUNTIF('Įvestis (atskiri klausimynai)'!C21:IV21,2),'Įvestis (suskaičiuota)'!D21)</f>
        <v>0</v>
      </c>
      <c r="K20" s="59">
        <f>IF(COUNTIF('Įvestis (atskiri klausimynai)'!C21:IV21,3)&gt;0,COUNTIF('Įvestis (atskiri klausimynai)'!C21:IV21,3),'Įvestis (suskaičiuota)'!E21)</f>
        <v>0</v>
      </c>
      <c r="L20" s="59">
        <f>IF(COUNTIF('Įvestis (atskiri klausimynai)'!C21:IV21,4)&gt;0,COUNTIF('Įvestis (atskiri klausimynai)'!C21:IV21,4),'Įvestis (suskaičiuota)'!F21)</f>
        <v>0</v>
      </c>
      <c r="M20" s="60">
        <f>IF(COUNTIF('Įvestis (atskiri klausimynai)'!C21:IV21,0)&gt;0,COUNTIF('Įvestis (atskiri klausimynai)'!C21:IV21,0),'Įvestis (suskaičiuota)'!G21)</f>
        <v>0</v>
      </c>
      <c r="N20" s="60">
        <v>1</v>
      </c>
      <c r="O20" s="60">
        <v>2</v>
      </c>
      <c r="P20" s="60">
        <v>3</v>
      </c>
      <c r="Q20" s="60">
        <v>4</v>
      </c>
      <c r="R20" s="60" t="s">
        <v>37</v>
      </c>
      <c r="S20" s="59" t="e">
        <f t="shared" si="5"/>
        <v>#DIV/0!</v>
      </c>
      <c r="T20" s="43"/>
    </row>
    <row r="21" spans="1:20" ht="45" customHeight="1" x14ac:dyDescent="0.2">
      <c r="A21" s="35">
        <f>'Įvestis (atskiri klausimynai)'!A22</f>
        <v>20</v>
      </c>
      <c r="B21" s="54">
        <f>'Įvestis (atskiri klausimynai)'!B22</f>
        <v>0</v>
      </c>
      <c r="C21" s="55" t="e">
        <f t="shared" si="0"/>
        <v>#DIV/0!</v>
      </c>
      <c r="D21" s="56"/>
      <c r="E21" s="77" t="e">
        <f t="shared" si="1"/>
        <v>#DIV/0!</v>
      </c>
      <c r="F21" s="58">
        <f t="shared" si="2"/>
        <v>0</v>
      </c>
      <c r="G21" s="58">
        <f t="shared" si="3"/>
        <v>0</v>
      </c>
      <c r="H21" s="59">
        <f t="shared" si="4"/>
        <v>0</v>
      </c>
      <c r="I21" s="59">
        <f>IF(COUNTIF('Įvestis (atskiri klausimynai)'!C22:IV22,1)&gt;0,COUNTIF('Įvestis (atskiri klausimynai)'!C22:IV22,1),'Įvestis (suskaičiuota)'!C22)</f>
        <v>0</v>
      </c>
      <c r="J21" s="59">
        <f>IF(COUNTIF('Įvestis (atskiri klausimynai)'!C22:IV22,2)&gt;0,COUNTIF('Įvestis (atskiri klausimynai)'!C22:IV22,2),'Įvestis (suskaičiuota)'!D22)</f>
        <v>0</v>
      </c>
      <c r="K21" s="59">
        <f>IF(COUNTIF('Įvestis (atskiri klausimynai)'!C22:IV22,3)&gt;0,COUNTIF('Įvestis (atskiri klausimynai)'!C22:IV22,3),'Įvestis (suskaičiuota)'!E22)</f>
        <v>0</v>
      </c>
      <c r="L21" s="59">
        <f>IF(COUNTIF('Įvestis (atskiri klausimynai)'!C22:IV22,4)&gt;0,COUNTIF('Įvestis (atskiri klausimynai)'!C22:IV22,4),'Įvestis (suskaičiuota)'!F22)</f>
        <v>0</v>
      </c>
      <c r="M21" s="60">
        <f>IF(COUNTIF('Įvestis (atskiri klausimynai)'!C22:IV22,0)&gt;0,COUNTIF('Įvestis (atskiri klausimynai)'!C22:IV22,0),'Įvestis (suskaičiuota)'!G22)</f>
        <v>0</v>
      </c>
      <c r="N21" s="60">
        <v>1</v>
      </c>
      <c r="O21" s="60">
        <v>2</v>
      </c>
      <c r="P21" s="60">
        <v>3</v>
      </c>
      <c r="Q21" s="60">
        <v>4</v>
      </c>
      <c r="R21" s="60" t="s">
        <v>37</v>
      </c>
      <c r="S21" s="59" t="e">
        <f t="shared" si="5"/>
        <v>#DIV/0!</v>
      </c>
      <c r="T21" s="43">
        <v>100000000</v>
      </c>
    </row>
    <row r="22" spans="1:20" ht="45" customHeight="1" x14ac:dyDescent="0.2">
      <c r="A22" s="35">
        <f>'Įvestis (atskiri klausimynai)'!A23</f>
        <v>21</v>
      </c>
      <c r="B22" s="54">
        <f>'Įvestis (atskiri klausimynai)'!B23</f>
        <v>0</v>
      </c>
      <c r="C22" s="55" t="e">
        <f t="shared" si="0"/>
        <v>#DIV/0!</v>
      </c>
      <c r="D22" s="56"/>
      <c r="E22" s="77" t="e">
        <f t="shared" si="1"/>
        <v>#DIV/0!</v>
      </c>
      <c r="F22" s="58">
        <f t="shared" si="2"/>
        <v>0</v>
      </c>
      <c r="G22" s="58">
        <f t="shared" si="3"/>
        <v>0</v>
      </c>
      <c r="H22" s="59">
        <f t="shared" si="4"/>
        <v>0</v>
      </c>
      <c r="I22" s="59">
        <f>IF(COUNTIF('Įvestis (atskiri klausimynai)'!C23:IV23,1)&gt;0,COUNTIF('Įvestis (atskiri klausimynai)'!C23:IV23,1),'Įvestis (suskaičiuota)'!C23)</f>
        <v>0</v>
      </c>
      <c r="J22" s="59">
        <f>IF(COUNTIF('Įvestis (atskiri klausimynai)'!C23:IV23,2)&gt;0,COUNTIF('Įvestis (atskiri klausimynai)'!C23:IV23,2),'Įvestis (suskaičiuota)'!D23)</f>
        <v>0</v>
      </c>
      <c r="K22" s="59">
        <f>IF(COUNTIF('Įvestis (atskiri klausimynai)'!C23:IV23,3)&gt;0,COUNTIF('Įvestis (atskiri klausimynai)'!C23:IV23,3),'Įvestis (suskaičiuota)'!E23)</f>
        <v>0</v>
      </c>
      <c r="L22" s="59">
        <f>IF(COUNTIF('Įvestis (atskiri klausimynai)'!C23:IV23,4)&gt;0,COUNTIF('Įvestis (atskiri klausimynai)'!C23:IV23,4),'Įvestis (suskaičiuota)'!F23)</f>
        <v>0</v>
      </c>
      <c r="M22" s="60">
        <f>IF(COUNTIF('Įvestis (atskiri klausimynai)'!C23:IV23,0)&gt;0,COUNTIF('Įvestis (atskiri klausimynai)'!C23:IV23,0),'Įvestis (suskaičiuota)'!G23)</f>
        <v>0</v>
      </c>
      <c r="N22" s="60">
        <v>1</v>
      </c>
      <c r="O22" s="60">
        <v>2</v>
      </c>
      <c r="P22" s="60">
        <v>3</v>
      </c>
      <c r="Q22" s="60">
        <v>4</v>
      </c>
      <c r="R22" s="60" t="s">
        <v>37</v>
      </c>
      <c r="S22" s="59" t="e">
        <f t="shared" si="5"/>
        <v>#DIV/0!</v>
      </c>
      <c r="T22" s="43">
        <v>-100000000</v>
      </c>
    </row>
    <row r="23" spans="1:20" ht="45" customHeight="1" x14ac:dyDescent="0.2">
      <c r="A23" s="35">
        <f>'Įvestis (atskiri klausimynai)'!A24</f>
        <v>22</v>
      </c>
      <c r="B23" s="54">
        <f>'Įvestis (atskiri klausimynai)'!B24</f>
        <v>0</v>
      </c>
      <c r="C23" s="55" t="e">
        <f t="shared" si="0"/>
        <v>#DIV/0!</v>
      </c>
      <c r="D23" s="56"/>
      <c r="E23" s="77" t="e">
        <f t="shared" si="1"/>
        <v>#DIV/0!</v>
      </c>
      <c r="F23" s="58">
        <f t="shared" si="2"/>
        <v>0</v>
      </c>
      <c r="G23" s="58">
        <f t="shared" si="3"/>
        <v>0</v>
      </c>
      <c r="H23" s="59">
        <f t="shared" si="4"/>
        <v>0</v>
      </c>
      <c r="I23" s="59">
        <f>IF(COUNTIF('Įvestis (atskiri klausimynai)'!C24:IV24,1)&gt;0,COUNTIF('Įvestis (atskiri klausimynai)'!C24:IV24,1),'Įvestis (suskaičiuota)'!C24)</f>
        <v>0</v>
      </c>
      <c r="J23" s="59">
        <f>IF(COUNTIF('Įvestis (atskiri klausimynai)'!C24:IV24,2)&gt;0,COUNTIF('Įvestis (atskiri klausimynai)'!C24:IV24,2),'Įvestis (suskaičiuota)'!D24)</f>
        <v>0</v>
      </c>
      <c r="K23" s="59">
        <f>IF(COUNTIF('Įvestis (atskiri klausimynai)'!C24:IV24,3)&gt;0,COUNTIF('Įvestis (atskiri klausimynai)'!C24:IV24,3),'Įvestis (suskaičiuota)'!E24)</f>
        <v>0</v>
      </c>
      <c r="L23" s="59">
        <f>IF(COUNTIF('Įvestis (atskiri klausimynai)'!C24:IV24,4)&gt;0,COUNTIF('Įvestis (atskiri klausimynai)'!C24:IV24,4),'Įvestis (suskaičiuota)'!F24)</f>
        <v>0</v>
      </c>
      <c r="M23" s="60">
        <f>IF(COUNTIF('Įvestis (atskiri klausimynai)'!C24:IV24,0)&gt;0,COUNTIF('Įvestis (atskiri klausimynai)'!C24:IV24,0),'Įvestis (suskaičiuota)'!G24)</f>
        <v>0</v>
      </c>
      <c r="N23" s="60">
        <v>1</v>
      </c>
      <c r="O23" s="60">
        <v>2</v>
      </c>
      <c r="P23" s="60">
        <v>3</v>
      </c>
      <c r="Q23" s="60">
        <v>4</v>
      </c>
      <c r="R23" s="60" t="s">
        <v>37</v>
      </c>
      <c r="S23" s="59" t="e">
        <f t="shared" si="5"/>
        <v>#DIV/0!</v>
      </c>
      <c r="T23" s="43"/>
    </row>
    <row r="24" spans="1:20" ht="45" customHeight="1" x14ac:dyDescent="0.2">
      <c r="A24" s="53">
        <f>'Įvestis (atskiri klausimynai)'!A25</f>
        <v>23</v>
      </c>
      <c r="B24" s="54">
        <f>'Įvestis (atskiri klausimynai)'!B25</f>
        <v>0</v>
      </c>
      <c r="C24" s="55" t="e">
        <f t="shared" si="0"/>
        <v>#DIV/0!</v>
      </c>
      <c r="D24" s="56"/>
      <c r="E24" s="77" t="e">
        <f t="shared" si="1"/>
        <v>#DIV/0!</v>
      </c>
      <c r="F24" s="58">
        <f t="shared" si="2"/>
        <v>0</v>
      </c>
      <c r="G24" s="58">
        <f t="shared" si="3"/>
        <v>0</v>
      </c>
      <c r="H24" s="59">
        <f t="shared" si="4"/>
        <v>0</v>
      </c>
      <c r="I24" s="59">
        <f>IF(COUNTIF('Įvestis (atskiri klausimynai)'!C25:IV25,1)&gt;0,COUNTIF('Įvestis (atskiri klausimynai)'!C25:IV25,1),'Įvestis (suskaičiuota)'!C25)</f>
        <v>0</v>
      </c>
      <c r="J24" s="59">
        <f>IF(COUNTIF('Įvestis (atskiri klausimynai)'!C25:IV25,2)&gt;0,COUNTIF('Įvestis (atskiri klausimynai)'!C25:IV25,2),'Įvestis (suskaičiuota)'!D25)</f>
        <v>0</v>
      </c>
      <c r="K24" s="59">
        <f>IF(COUNTIF('Įvestis (atskiri klausimynai)'!C25:IV25,3)&gt;0,COUNTIF('Įvestis (atskiri klausimynai)'!C25:IV25,3),'Įvestis (suskaičiuota)'!E25)</f>
        <v>0</v>
      </c>
      <c r="L24" s="59">
        <f>IF(COUNTIF('Įvestis (atskiri klausimynai)'!C25:IV25,4)&gt;0,COUNTIF('Įvestis (atskiri klausimynai)'!C25:IV25,4),'Įvestis (suskaičiuota)'!F25)</f>
        <v>0</v>
      </c>
      <c r="M24" s="60">
        <f>IF(COUNTIF('Įvestis (atskiri klausimynai)'!C25:IV25,0)&gt;0,COUNTIF('Įvestis (atskiri klausimynai)'!C25:IV25,0),'Įvestis (suskaičiuota)'!G25)</f>
        <v>0</v>
      </c>
      <c r="N24" s="60">
        <v>1</v>
      </c>
      <c r="O24" s="60">
        <v>2</v>
      </c>
      <c r="P24" s="60">
        <v>3</v>
      </c>
      <c r="Q24" s="60">
        <v>4</v>
      </c>
      <c r="R24" s="60" t="s">
        <v>37</v>
      </c>
      <c r="S24" s="59" t="e">
        <f t="shared" si="5"/>
        <v>#DIV/0!</v>
      </c>
      <c r="T24" s="43"/>
    </row>
    <row r="25" spans="1:20" ht="45" customHeight="1" x14ac:dyDescent="0.2">
      <c r="A25" s="53">
        <f>'Įvestis (atskiri klausimynai)'!A26</f>
        <v>24</v>
      </c>
      <c r="B25" s="54">
        <f>'Įvestis (atskiri klausimynai)'!B26</f>
        <v>0</v>
      </c>
      <c r="C25" s="55" t="e">
        <f t="shared" si="0"/>
        <v>#DIV/0!</v>
      </c>
      <c r="D25" s="56"/>
      <c r="E25" s="77" t="e">
        <f t="shared" si="1"/>
        <v>#DIV/0!</v>
      </c>
      <c r="F25" s="58">
        <f t="shared" si="2"/>
        <v>0</v>
      </c>
      <c r="G25" s="58">
        <f t="shared" si="3"/>
        <v>0</v>
      </c>
      <c r="H25" s="59">
        <f t="shared" si="4"/>
        <v>0</v>
      </c>
      <c r="I25" s="59">
        <f>IF(COUNTIF('Įvestis (atskiri klausimynai)'!C26:IV26,1)&gt;0,COUNTIF('Įvestis (atskiri klausimynai)'!C26:IV26,1),'Įvestis (suskaičiuota)'!C26)</f>
        <v>0</v>
      </c>
      <c r="J25" s="59">
        <f>IF(COUNTIF('Įvestis (atskiri klausimynai)'!C26:IV26,2)&gt;0,COUNTIF('Įvestis (atskiri klausimynai)'!C26:IV26,2),'Įvestis (suskaičiuota)'!D26)</f>
        <v>0</v>
      </c>
      <c r="K25" s="59">
        <f>IF(COUNTIF('Įvestis (atskiri klausimynai)'!C26:IV26,3)&gt;0,COUNTIF('Įvestis (atskiri klausimynai)'!C26:IV26,3),'Įvestis (suskaičiuota)'!E26)</f>
        <v>0</v>
      </c>
      <c r="L25" s="59">
        <f>IF(COUNTIF('Įvestis (atskiri klausimynai)'!C26:IV26,4)&gt;0,COUNTIF('Įvestis (atskiri klausimynai)'!C26:IV26,4),'Įvestis (suskaičiuota)'!F26)</f>
        <v>0</v>
      </c>
      <c r="M25" s="60">
        <f>IF(COUNTIF('Įvestis (atskiri klausimynai)'!C26:IV26,0)&gt;0,COUNTIF('Įvestis (atskiri klausimynai)'!C26:IV26,0),'Įvestis (suskaičiuota)'!G26)</f>
        <v>0</v>
      </c>
      <c r="N25" s="60">
        <v>1</v>
      </c>
      <c r="O25" s="60">
        <v>2</v>
      </c>
      <c r="P25" s="60">
        <v>3</v>
      </c>
      <c r="Q25" s="60">
        <v>4</v>
      </c>
      <c r="R25" s="60" t="s">
        <v>37</v>
      </c>
      <c r="S25" s="59" t="e">
        <f t="shared" si="5"/>
        <v>#DIV/0!</v>
      </c>
      <c r="T25" s="43">
        <v>100000000</v>
      </c>
    </row>
    <row r="26" spans="1:20" ht="45" customHeight="1" x14ac:dyDescent="0.2">
      <c r="A26" s="53">
        <f>'Įvestis (atskiri klausimynai)'!A27</f>
        <v>25</v>
      </c>
      <c r="B26" s="54">
        <f>'Įvestis (atskiri klausimynai)'!B27</f>
        <v>0</v>
      </c>
      <c r="C26" s="55" t="e">
        <f t="shared" si="0"/>
        <v>#DIV/0!</v>
      </c>
      <c r="D26" s="56"/>
      <c r="E26" s="77" t="e">
        <f t="shared" si="1"/>
        <v>#DIV/0!</v>
      </c>
      <c r="F26" s="58">
        <f t="shared" si="2"/>
        <v>0</v>
      </c>
      <c r="G26" s="58">
        <f t="shared" si="3"/>
        <v>0</v>
      </c>
      <c r="H26" s="59">
        <f t="shared" si="4"/>
        <v>0</v>
      </c>
      <c r="I26" s="59">
        <f>IF(COUNTIF('Įvestis (atskiri klausimynai)'!C27:IV27,1)&gt;0,COUNTIF('Įvestis (atskiri klausimynai)'!C27:IV27,1),'Įvestis (suskaičiuota)'!C27)</f>
        <v>0</v>
      </c>
      <c r="J26" s="59">
        <f>IF(COUNTIF('Įvestis (atskiri klausimynai)'!C27:IV27,2)&gt;0,COUNTIF('Įvestis (atskiri klausimynai)'!C27:IV27,2),'Įvestis (suskaičiuota)'!D27)</f>
        <v>0</v>
      </c>
      <c r="K26" s="59">
        <f>IF(COUNTIF('Įvestis (atskiri klausimynai)'!C27:IV27,3)&gt;0,COUNTIF('Įvestis (atskiri klausimynai)'!C27:IV27,3),'Įvestis (suskaičiuota)'!E27)</f>
        <v>0</v>
      </c>
      <c r="L26" s="59">
        <f>IF(COUNTIF('Įvestis (atskiri klausimynai)'!C27:IV27,4)&gt;0,COUNTIF('Įvestis (atskiri klausimynai)'!C27:IV27,4),'Įvestis (suskaičiuota)'!F27)</f>
        <v>0</v>
      </c>
      <c r="M26" s="60">
        <f>IF(COUNTIF('Įvestis (atskiri klausimynai)'!C27:IV27,0)&gt;0,COUNTIF('Įvestis (atskiri klausimynai)'!C27:IV27,0),'Įvestis (suskaičiuota)'!G27)</f>
        <v>0</v>
      </c>
      <c r="N26" s="60">
        <v>1</v>
      </c>
      <c r="O26" s="60">
        <v>2</v>
      </c>
      <c r="P26" s="60">
        <v>3</v>
      </c>
      <c r="Q26" s="60">
        <v>4</v>
      </c>
      <c r="R26" s="60" t="s">
        <v>37</v>
      </c>
      <c r="S26" s="59" t="e">
        <f t="shared" si="5"/>
        <v>#DIV/0!</v>
      </c>
      <c r="T26" s="43">
        <v>-100000000</v>
      </c>
    </row>
    <row r="27" spans="1:20" ht="45" customHeight="1" x14ac:dyDescent="0.2">
      <c r="A27" s="53">
        <f>'Įvestis (atskiri klausimynai)'!A28</f>
        <v>26</v>
      </c>
      <c r="B27" s="54">
        <f>'Įvestis (atskiri klausimynai)'!B28</f>
        <v>0</v>
      </c>
      <c r="C27" s="55" t="e">
        <f t="shared" si="0"/>
        <v>#DIV/0!</v>
      </c>
      <c r="D27" s="56"/>
      <c r="E27" s="77" t="e">
        <f t="shared" si="1"/>
        <v>#DIV/0!</v>
      </c>
      <c r="F27" s="58">
        <f t="shared" si="2"/>
        <v>0</v>
      </c>
      <c r="G27" s="58">
        <f t="shared" si="3"/>
        <v>0</v>
      </c>
      <c r="H27" s="59">
        <f t="shared" si="4"/>
        <v>0</v>
      </c>
      <c r="I27" s="59">
        <f>IF(COUNTIF('Įvestis (atskiri klausimynai)'!C28:IV28,1)&gt;0,COUNTIF('Įvestis (atskiri klausimynai)'!C28:IV28,1),'Įvestis (suskaičiuota)'!C28)</f>
        <v>0</v>
      </c>
      <c r="J27" s="59">
        <f>IF(COUNTIF('Įvestis (atskiri klausimynai)'!C28:IV28,2)&gt;0,COUNTIF('Įvestis (atskiri klausimynai)'!C28:IV28,2),'Įvestis (suskaičiuota)'!D28)</f>
        <v>0</v>
      </c>
      <c r="K27" s="59">
        <f>IF(COUNTIF('Įvestis (atskiri klausimynai)'!C28:IV28,3)&gt;0,COUNTIF('Įvestis (atskiri klausimynai)'!C28:IV28,3),'Įvestis (suskaičiuota)'!E28)</f>
        <v>0</v>
      </c>
      <c r="L27" s="59">
        <f>IF(COUNTIF('Įvestis (atskiri klausimynai)'!C28:IV28,4)&gt;0,COUNTIF('Įvestis (atskiri klausimynai)'!C28:IV28,4),'Įvestis (suskaičiuota)'!F28)</f>
        <v>0</v>
      </c>
      <c r="M27" s="60">
        <f>IF(COUNTIF('Įvestis (atskiri klausimynai)'!C28:IV28,0)&gt;0,COUNTIF('Įvestis (atskiri klausimynai)'!C28:IV28,0),'Įvestis (suskaičiuota)'!G28)</f>
        <v>0</v>
      </c>
      <c r="N27" s="60">
        <v>1</v>
      </c>
      <c r="O27" s="60">
        <v>2</v>
      </c>
      <c r="P27" s="60">
        <v>3</v>
      </c>
      <c r="Q27" s="60">
        <v>4</v>
      </c>
      <c r="R27" s="60" t="s">
        <v>37</v>
      </c>
      <c r="S27" s="59" t="e">
        <f t="shared" si="5"/>
        <v>#DIV/0!</v>
      </c>
      <c r="T27" s="43"/>
    </row>
    <row r="28" spans="1:20" ht="45" customHeight="1" x14ac:dyDescent="0.2">
      <c r="A28" s="53">
        <f>'Įvestis (atskiri klausimynai)'!A29</f>
        <v>27</v>
      </c>
      <c r="B28" s="54">
        <f>'Įvestis (atskiri klausimynai)'!B29</f>
        <v>0</v>
      </c>
      <c r="C28" s="55" t="e">
        <f t="shared" si="0"/>
        <v>#DIV/0!</v>
      </c>
      <c r="D28" s="56"/>
      <c r="E28" s="77" t="e">
        <f t="shared" si="1"/>
        <v>#DIV/0!</v>
      </c>
      <c r="F28" s="58">
        <f t="shared" si="2"/>
        <v>0</v>
      </c>
      <c r="G28" s="58">
        <f t="shared" si="3"/>
        <v>0</v>
      </c>
      <c r="H28" s="59">
        <f t="shared" si="4"/>
        <v>0</v>
      </c>
      <c r="I28" s="59">
        <f>IF(COUNTIF('Įvestis (atskiri klausimynai)'!C29:IV29,1)&gt;0,COUNTIF('Įvestis (atskiri klausimynai)'!C29:IV29,1),'Įvestis (suskaičiuota)'!C29)</f>
        <v>0</v>
      </c>
      <c r="J28" s="59">
        <f>IF(COUNTIF('Įvestis (atskiri klausimynai)'!C29:IV29,2)&gt;0,COUNTIF('Įvestis (atskiri klausimynai)'!C29:IV29,2),'Įvestis (suskaičiuota)'!D29)</f>
        <v>0</v>
      </c>
      <c r="K28" s="59">
        <f>IF(COUNTIF('Įvestis (atskiri klausimynai)'!C29:IV29,3)&gt;0,COUNTIF('Įvestis (atskiri klausimynai)'!C29:IV29,3),'Įvestis (suskaičiuota)'!E29)</f>
        <v>0</v>
      </c>
      <c r="L28" s="59">
        <f>IF(COUNTIF('Įvestis (atskiri klausimynai)'!C29:IV29,4)&gt;0,COUNTIF('Įvestis (atskiri klausimynai)'!C29:IV29,4),'Įvestis (suskaičiuota)'!F29)</f>
        <v>0</v>
      </c>
      <c r="M28" s="60">
        <f>IF(COUNTIF('Įvestis (atskiri klausimynai)'!C29:IV29,0)&gt;0,COUNTIF('Įvestis (atskiri klausimynai)'!C29:IV29,0),'Įvestis (suskaičiuota)'!G29)</f>
        <v>0</v>
      </c>
      <c r="N28" s="60">
        <v>1</v>
      </c>
      <c r="O28" s="60">
        <v>2</v>
      </c>
      <c r="P28" s="60">
        <v>3</v>
      </c>
      <c r="Q28" s="60">
        <v>4</v>
      </c>
      <c r="R28" s="60" t="s">
        <v>37</v>
      </c>
      <c r="S28" s="59" t="e">
        <f t="shared" si="5"/>
        <v>#DIV/0!</v>
      </c>
      <c r="T28" s="43"/>
    </row>
    <row r="29" spans="1:20" ht="45" customHeight="1" x14ac:dyDescent="0.2">
      <c r="A29" s="53">
        <f>'Įvestis (atskiri klausimynai)'!A30</f>
        <v>28</v>
      </c>
      <c r="B29" s="54">
        <f>'Įvestis (atskiri klausimynai)'!B30</f>
        <v>0</v>
      </c>
      <c r="C29" s="55" t="e">
        <f t="shared" si="0"/>
        <v>#DIV/0!</v>
      </c>
      <c r="D29" s="56"/>
      <c r="E29" s="77" t="e">
        <f t="shared" si="1"/>
        <v>#DIV/0!</v>
      </c>
      <c r="F29" s="58">
        <f t="shared" si="2"/>
        <v>0</v>
      </c>
      <c r="G29" s="58">
        <f t="shared" si="3"/>
        <v>0</v>
      </c>
      <c r="H29" s="59">
        <f t="shared" si="4"/>
        <v>0</v>
      </c>
      <c r="I29" s="59">
        <f>IF(COUNTIF('Įvestis (atskiri klausimynai)'!C30:IV30,1)&gt;0,COUNTIF('Įvestis (atskiri klausimynai)'!C30:IV30,1),'Įvestis (suskaičiuota)'!C30)</f>
        <v>0</v>
      </c>
      <c r="J29" s="59">
        <f>IF(COUNTIF('Įvestis (atskiri klausimynai)'!C30:IV30,2)&gt;0,COUNTIF('Įvestis (atskiri klausimynai)'!C30:IV30,2),'Įvestis (suskaičiuota)'!D30)</f>
        <v>0</v>
      </c>
      <c r="K29" s="59">
        <f>IF(COUNTIF('Įvestis (atskiri klausimynai)'!C30:IV30,3)&gt;0,COUNTIF('Įvestis (atskiri klausimynai)'!C30:IV30,3),'Įvestis (suskaičiuota)'!E30)</f>
        <v>0</v>
      </c>
      <c r="L29" s="59">
        <f>IF(COUNTIF('Įvestis (atskiri klausimynai)'!C30:IV30,4)&gt;0,COUNTIF('Įvestis (atskiri klausimynai)'!C30:IV30,4),'Įvestis (suskaičiuota)'!F30)</f>
        <v>0</v>
      </c>
      <c r="M29" s="60">
        <f>IF(COUNTIF('Įvestis (atskiri klausimynai)'!C30:IV30,0)&gt;0,COUNTIF('Įvestis (atskiri klausimynai)'!C30:IV30,0),'Įvestis (suskaičiuota)'!G30)</f>
        <v>0</v>
      </c>
      <c r="N29" s="60">
        <v>1</v>
      </c>
      <c r="O29" s="60">
        <v>2</v>
      </c>
      <c r="P29" s="60">
        <v>3</v>
      </c>
      <c r="Q29" s="60">
        <v>4</v>
      </c>
      <c r="R29" s="60" t="s">
        <v>37</v>
      </c>
      <c r="S29" s="59" t="e">
        <f t="shared" si="5"/>
        <v>#DIV/0!</v>
      </c>
      <c r="T29" s="43"/>
    </row>
    <row r="30" spans="1:20" ht="45" customHeight="1" x14ac:dyDescent="0.2">
      <c r="A30" s="53">
        <f>'Įvestis (atskiri klausimynai)'!A31</f>
        <v>29</v>
      </c>
      <c r="B30" s="54">
        <f>'Įvestis (atskiri klausimynai)'!B31</f>
        <v>0</v>
      </c>
      <c r="C30" s="55" t="e">
        <f t="shared" si="0"/>
        <v>#DIV/0!</v>
      </c>
      <c r="D30" s="56"/>
      <c r="E30" s="77" t="e">
        <f t="shared" si="1"/>
        <v>#DIV/0!</v>
      </c>
      <c r="F30" s="58">
        <f t="shared" si="2"/>
        <v>0</v>
      </c>
      <c r="G30" s="58">
        <f t="shared" si="3"/>
        <v>0</v>
      </c>
      <c r="H30" s="59">
        <f t="shared" si="4"/>
        <v>0</v>
      </c>
      <c r="I30" s="59">
        <f>IF(COUNTIF('Įvestis (atskiri klausimynai)'!C31:IV31,1)&gt;0,COUNTIF('Įvestis (atskiri klausimynai)'!C31:IV31,1),'Įvestis (suskaičiuota)'!C31)</f>
        <v>0</v>
      </c>
      <c r="J30" s="59">
        <f>IF(COUNTIF('Įvestis (atskiri klausimynai)'!C31:IV31,2)&gt;0,COUNTIF('Įvestis (atskiri klausimynai)'!C31:IV31,2),'Įvestis (suskaičiuota)'!D31)</f>
        <v>0</v>
      </c>
      <c r="K30" s="59">
        <f>IF(COUNTIF('Įvestis (atskiri klausimynai)'!C31:IV31,3)&gt;0,COUNTIF('Įvestis (atskiri klausimynai)'!C31:IV31,3),'Įvestis (suskaičiuota)'!E31)</f>
        <v>0</v>
      </c>
      <c r="L30" s="59">
        <f>IF(COUNTIF('Įvestis (atskiri klausimynai)'!C31:IV31,4)&gt;0,COUNTIF('Įvestis (atskiri klausimynai)'!C31:IV31,4),'Įvestis (suskaičiuota)'!F31)</f>
        <v>0</v>
      </c>
      <c r="M30" s="60">
        <f>IF(COUNTIF('Įvestis (atskiri klausimynai)'!C31:IV31,0)&gt;0,COUNTIF('Įvestis (atskiri klausimynai)'!C31:IV31,0),'Įvestis (suskaičiuota)'!G31)</f>
        <v>0</v>
      </c>
      <c r="N30" s="60">
        <v>1</v>
      </c>
      <c r="O30" s="60">
        <v>2</v>
      </c>
      <c r="P30" s="60">
        <v>3</v>
      </c>
      <c r="Q30" s="60">
        <v>4</v>
      </c>
      <c r="R30" s="60" t="s">
        <v>37</v>
      </c>
      <c r="S30" s="59" t="e">
        <f t="shared" si="5"/>
        <v>#DIV/0!</v>
      </c>
      <c r="T30" s="43">
        <v>100000000</v>
      </c>
    </row>
    <row r="31" spans="1:20" ht="45" customHeight="1" x14ac:dyDescent="0.2">
      <c r="A31" s="53">
        <f>'Įvestis (atskiri klausimynai)'!A32</f>
        <v>30</v>
      </c>
      <c r="B31" s="54">
        <f>'Įvestis (atskiri klausimynai)'!B32</f>
        <v>0</v>
      </c>
      <c r="C31" s="55" t="e">
        <f t="shared" si="0"/>
        <v>#DIV/0!</v>
      </c>
      <c r="D31" s="56"/>
      <c r="E31" s="77" t="e">
        <f t="shared" si="1"/>
        <v>#DIV/0!</v>
      </c>
      <c r="F31" s="58">
        <f t="shared" si="2"/>
        <v>0</v>
      </c>
      <c r="G31" s="58">
        <f t="shared" si="3"/>
        <v>0</v>
      </c>
      <c r="H31" s="59">
        <f t="shared" si="4"/>
        <v>0</v>
      </c>
      <c r="I31" s="59">
        <f>IF(COUNTIF('Įvestis (atskiri klausimynai)'!C32:IV32,1)&gt;0,COUNTIF('Įvestis (atskiri klausimynai)'!C32:IV32,1),'Įvestis (suskaičiuota)'!C32)</f>
        <v>0</v>
      </c>
      <c r="J31" s="59">
        <f>IF(COUNTIF('Įvestis (atskiri klausimynai)'!C32:IV32,2)&gt;0,COUNTIF('Įvestis (atskiri klausimynai)'!C32:IV32,2),'Įvestis (suskaičiuota)'!D32)</f>
        <v>0</v>
      </c>
      <c r="K31" s="59">
        <f>IF(COUNTIF('Įvestis (atskiri klausimynai)'!C32:IV32,3)&gt;0,COUNTIF('Įvestis (atskiri klausimynai)'!C32:IV32,3),'Įvestis (suskaičiuota)'!E32)</f>
        <v>0</v>
      </c>
      <c r="L31" s="59">
        <f>IF(COUNTIF('Įvestis (atskiri klausimynai)'!C32:IV32,4)&gt;0,COUNTIF('Įvestis (atskiri klausimynai)'!C32:IV32,4),'Įvestis (suskaičiuota)'!F32)</f>
        <v>0</v>
      </c>
      <c r="M31" s="60">
        <f>IF(COUNTIF('Įvestis (atskiri klausimynai)'!C32:IV32,0)&gt;0,COUNTIF('Įvestis (atskiri klausimynai)'!C32:IV32,0),'Įvestis (suskaičiuota)'!G32)</f>
        <v>0</v>
      </c>
      <c r="N31" s="60">
        <v>1</v>
      </c>
      <c r="O31" s="60">
        <v>2</v>
      </c>
      <c r="P31" s="60">
        <v>3</v>
      </c>
      <c r="Q31" s="60">
        <v>4</v>
      </c>
      <c r="R31" s="60" t="s">
        <v>37</v>
      </c>
      <c r="S31" s="59" t="e">
        <f t="shared" si="5"/>
        <v>#DIV/0!</v>
      </c>
      <c r="T31" s="43">
        <v>-100000000</v>
      </c>
    </row>
    <row r="32" spans="1:20" ht="45" customHeight="1" x14ac:dyDescent="0.2">
      <c r="A32" s="53">
        <f>'Įvestis (atskiri klausimynai)'!A33</f>
        <v>31</v>
      </c>
      <c r="B32" s="54">
        <f>'Įvestis (atskiri klausimynai)'!B33</f>
        <v>0</v>
      </c>
      <c r="C32" s="55" t="e">
        <f t="shared" si="0"/>
        <v>#DIV/0!</v>
      </c>
      <c r="D32" s="56"/>
      <c r="E32" s="77" t="e">
        <f t="shared" si="1"/>
        <v>#DIV/0!</v>
      </c>
      <c r="F32" s="58">
        <f t="shared" si="2"/>
        <v>0</v>
      </c>
      <c r="G32" s="58">
        <f t="shared" si="3"/>
        <v>0</v>
      </c>
      <c r="H32" s="59">
        <f t="shared" si="4"/>
        <v>0</v>
      </c>
      <c r="I32" s="59">
        <f>IF(COUNTIF('Įvestis (atskiri klausimynai)'!C33:IV33,1)&gt;0,COUNTIF('Įvestis (atskiri klausimynai)'!C33:IV33,1),'Įvestis (suskaičiuota)'!C33)</f>
        <v>0</v>
      </c>
      <c r="J32" s="59">
        <f>IF(COUNTIF('Įvestis (atskiri klausimynai)'!C33:IV33,2)&gt;0,COUNTIF('Įvestis (atskiri klausimynai)'!C33:IV33,2),'Įvestis (suskaičiuota)'!D33)</f>
        <v>0</v>
      </c>
      <c r="K32" s="59">
        <f>IF(COUNTIF('Įvestis (atskiri klausimynai)'!C33:IV33,3)&gt;0,COUNTIF('Įvestis (atskiri klausimynai)'!C33:IV33,3),'Įvestis (suskaičiuota)'!E33)</f>
        <v>0</v>
      </c>
      <c r="L32" s="59">
        <f>IF(COUNTIF('Įvestis (atskiri klausimynai)'!C33:IV33,4)&gt;0,COUNTIF('Įvestis (atskiri klausimynai)'!C33:IV33,4),'Įvestis (suskaičiuota)'!F33)</f>
        <v>0</v>
      </c>
      <c r="M32" s="60">
        <f>IF(COUNTIF('Įvestis (atskiri klausimynai)'!C33:IV33,0)&gt;0,COUNTIF('Įvestis (atskiri klausimynai)'!C33:IV33,0),'Įvestis (suskaičiuota)'!G33)</f>
        <v>0</v>
      </c>
      <c r="N32" s="60">
        <v>1</v>
      </c>
      <c r="O32" s="60">
        <v>2</v>
      </c>
      <c r="P32" s="60">
        <v>3</v>
      </c>
      <c r="Q32" s="60">
        <v>4</v>
      </c>
      <c r="R32" s="60" t="s">
        <v>37</v>
      </c>
      <c r="S32" s="59" t="e">
        <f t="shared" si="5"/>
        <v>#DIV/0!</v>
      </c>
      <c r="T32" s="43"/>
    </row>
    <row r="33" spans="1:20" ht="45" customHeight="1" x14ac:dyDescent="0.2">
      <c r="A33" s="53">
        <f>'Įvestis (atskiri klausimynai)'!A34</f>
        <v>32</v>
      </c>
      <c r="B33" s="54">
        <f>'Įvestis (atskiri klausimynai)'!B34</f>
        <v>0</v>
      </c>
      <c r="C33" s="55" t="e">
        <f t="shared" si="0"/>
        <v>#DIV/0!</v>
      </c>
      <c r="D33" s="56"/>
      <c r="E33" s="77" t="e">
        <f t="shared" si="1"/>
        <v>#DIV/0!</v>
      </c>
      <c r="F33" s="58">
        <f t="shared" si="2"/>
        <v>0</v>
      </c>
      <c r="G33" s="58">
        <f t="shared" si="3"/>
        <v>0</v>
      </c>
      <c r="H33" s="59">
        <f t="shared" si="4"/>
        <v>0</v>
      </c>
      <c r="I33" s="59">
        <f>IF(COUNTIF('Įvestis (atskiri klausimynai)'!C34:IV34,1)&gt;0,COUNTIF('Įvestis (atskiri klausimynai)'!C34:IV34,1),'Įvestis (suskaičiuota)'!C34)</f>
        <v>0</v>
      </c>
      <c r="J33" s="59">
        <f>IF(COUNTIF('Įvestis (atskiri klausimynai)'!C34:IV34,2)&gt;0,COUNTIF('Įvestis (atskiri klausimynai)'!C34:IV34,2),'Įvestis (suskaičiuota)'!D34)</f>
        <v>0</v>
      </c>
      <c r="K33" s="59">
        <f>IF(COUNTIF('Įvestis (atskiri klausimynai)'!C34:IV34,3)&gt;0,COUNTIF('Įvestis (atskiri klausimynai)'!C34:IV34,3),'Įvestis (suskaičiuota)'!E34)</f>
        <v>0</v>
      </c>
      <c r="L33" s="59">
        <f>IF(COUNTIF('Įvestis (atskiri klausimynai)'!C34:IV34,4)&gt;0,COUNTIF('Įvestis (atskiri klausimynai)'!C34:IV34,4),'Įvestis (suskaičiuota)'!F34)</f>
        <v>0</v>
      </c>
      <c r="M33" s="60">
        <f>IF(COUNTIF('Įvestis (atskiri klausimynai)'!C34:IV34,0)&gt;0,COUNTIF('Įvestis (atskiri klausimynai)'!C34:IV34,0),'Įvestis (suskaičiuota)'!G34)</f>
        <v>0</v>
      </c>
      <c r="N33" s="60">
        <v>1</v>
      </c>
      <c r="O33" s="60">
        <v>2</v>
      </c>
      <c r="P33" s="60">
        <v>3</v>
      </c>
      <c r="Q33" s="60">
        <v>4</v>
      </c>
      <c r="R33" s="60" t="s">
        <v>37</v>
      </c>
      <c r="S33" s="59" t="e">
        <f t="shared" si="5"/>
        <v>#DIV/0!</v>
      </c>
      <c r="T33" s="43">
        <v>100000000</v>
      </c>
    </row>
    <row r="34" spans="1:20" ht="45" customHeight="1" x14ac:dyDescent="0.2">
      <c r="A34" s="53">
        <f>'Įvestis (atskiri klausimynai)'!A35</f>
        <v>33</v>
      </c>
      <c r="B34" s="54">
        <f>'Įvestis (atskiri klausimynai)'!B35</f>
        <v>0</v>
      </c>
      <c r="C34" s="55" t="e">
        <f t="shared" ref="C34:C41" si="6">(1*I34+2*J34+3*K34+4*L34)/SUM(I34:L34)</f>
        <v>#DIV/0!</v>
      </c>
      <c r="D34" s="56"/>
      <c r="E34" s="57" t="e">
        <f t="shared" ref="E34:E41" si="7">H34/F34</f>
        <v>#DIV/0!</v>
      </c>
      <c r="F34" s="58">
        <f t="shared" ref="F34:F41" si="8">SUM(I34:L34)</f>
        <v>0</v>
      </c>
      <c r="G34" s="58">
        <f t="shared" ref="G34:G41" si="9">M34</f>
        <v>0</v>
      </c>
      <c r="H34" s="59">
        <f t="shared" ref="H34:H41" si="10">SUM(K34:L34)</f>
        <v>0</v>
      </c>
      <c r="I34" s="59">
        <f>IF(COUNTIF('Įvestis (atskiri klausimynai)'!C35:IV35,1)&gt;0,COUNTIF('Įvestis (atskiri klausimynai)'!C35:IV35,1),'Įvestis (suskaičiuota)'!C35)</f>
        <v>0</v>
      </c>
      <c r="J34" s="59">
        <f>IF(COUNTIF('Įvestis (atskiri klausimynai)'!C35:IV35,2)&gt;0,COUNTIF('Įvestis (atskiri klausimynai)'!C35:IV35,2),'Įvestis (suskaičiuota)'!D35)</f>
        <v>0</v>
      </c>
      <c r="K34" s="59">
        <f>IF(COUNTIF('Įvestis (atskiri klausimynai)'!C35:IV35,3)&gt;0,COUNTIF('Įvestis (atskiri klausimynai)'!C35:IV35,3),'Įvestis (suskaičiuota)'!E35)</f>
        <v>0</v>
      </c>
      <c r="L34" s="59">
        <f>IF(COUNTIF('Įvestis (atskiri klausimynai)'!C35:IV35,4)&gt;0,COUNTIF('Įvestis (atskiri klausimynai)'!C35:IV35,4),'Įvestis (suskaičiuota)'!F35)</f>
        <v>0</v>
      </c>
      <c r="M34" s="60">
        <f>IF(COUNTIF('Įvestis (atskiri klausimynai)'!C35:IV35,0)&gt;0,COUNTIF('Įvestis (atskiri klausimynai)'!C35:IV35,0),'Įvestis (suskaičiuota)'!G35)</f>
        <v>0</v>
      </c>
      <c r="N34" s="60">
        <v>1</v>
      </c>
      <c r="O34" s="60">
        <v>2</v>
      </c>
      <c r="P34" s="60">
        <v>3</v>
      </c>
      <c r="Q34" s="60">
        <v>4</v>
      </c>
      <c r="R34" s="60" t="s">
        <v>37</v>
      </c>
      <c r="S34" s="59" t="e">
        <f t="shared" ref="S34:S41" si="11">SQRT((I34*(1-C34)^2+J34*(2-C34)^2+K34*(3-C34)^2+L34*(4-C34)^2)/(SUM(I34:L34)-1))</f>
        <v>#DIV/0!</v>
      </c>
      <c r="T34" s="43">
        <v>-100000000</v>
      </c>
    </row>
    <row r="35" spans="1:20" ht="45" customHeight="1" x14ac:dyDescent="0.2">
      <c r="A35" s="53">
        <f>'Įvestis (atskiri klausimynai)'!A36</f>
        <v>34</v>
      </c>
      <c r="B35" s="54">
        <f>'Įvestis (atskiri klausimynai)'!B36</f>
        <v>0</v>
      </c>
      <c r="C35" s="55" t="e">
        <f t="shared" si="6"/>
        <v>#DIV/0!</v>
      </c>
      <c r="D35" s="56"/>
      <c r="E35" s="57" t="e">
        <f t="shared" si="7"/>
        <v>#DIV/0!</v>
      </c>
      <c r="F35" s="58">
        <f t="shared" si="8"/>
        <v>0</v>
      </c>
      <c r="G35" s="58">
        <f t="shared" si="9"/>
        <v>0</v>
      </c>
      <c r="H35" s="59">
        <f t="shared" si="10"/>
        <v>0</v>
      </c>
      <c r="I35" s="59">
        <f>IF(COUNTIF('Įvestis (atskiri klausimynai)'!C36:IV36,1)&gt;0,COUNTIF('Įvestis (atskiri klausimynai)'!C36:IV36,1),'Įvestis (suskaičiuota)'!C36)</f>
        <v>0</v>
      </c>
      <c r="J35" s="59">
        <f>IF(COUNTIF('Įvestis (atskiri klausimynai)'!C36:IV36,2)&gt;0,COUNTIF('Įvestis (atskiri klausimynai)'!C36:IV36,2),'Įvestis (suskaičiuota)'!D36)</f>
        <v>0</v>
      </c>
      <c r="K35" s="59">
        <f>IF(COUNTIF('Įvestis (atskiri klausimynai)'!C36:IV36,3)&gt;0,COUNTIF('Įvestis (atskiri klausimynai)'!C36:IV36,3),'Įvestis (suskaičiuota)'!E36)</f>
        <v>0</v>
      </c>
      <c r="L35" s="59">
        <f>IF(COUNTIF('Įvestis (atskiri klausimynai)'!C36:IV36,4)&gt;0,COUNTIF('Įvestis (atskiri klausimynai)'!C36:IV36,4),'Įvestis (suskaičiuota)'!F36)</f>
        <v>0</v>
      </c>
      <c r="M35" s="60">
        <f>IF(COUNTIF('Įvestis (atskiri klausimynai)'!C36:IV36,0)&gt;0,COUNTIF('Įvestis (atskiri klausimynai)'!C36:IV36,0),'Įvestis (suskaičiuota)'!G36)</f>
        <v>0</v>
      </c>
      <c r="N35" s="60">
        <v>1</v>
      </c>
      <c r="O35" s="60">
        <v>2</v>
      </c>
      <c r="P35" s="60">
        <v>3</v>
      </c>
      <c r="Q35" s="60">
        <v>4</v>
      </c>
      <c r="R35" s="60" t="s">
        <v>37</v>
      </c>
      <c r="S35" s="59" t="e">
        <f t="shared" si="11"/>
        <v>#DIV/0!</v>
      </c>
      <c r="T35" s="43"/>
    </row>
    <row r="36" spans="1:20" ht="45" customHeight="1" x14ac:dyDescent="0.2">
      <c r="A36" s="53">
        <f>'Įvestis (atskiri klausimynai)'!A37</f>
        <v>35</v>
      </c>
      <c r="B36" s="54">
        <f>'Įvestis (atskiri klausimynai)'!B37</f>
        <v>0</v>
      </c>
      <c r="C36" s="55" t="e">
        <f t="shared" si="6"/>
        <v>#DIV/0!</v>
      </c>
      <c r="D36" s="56"/>
      <c r="E36" s="57" t="e">
        <f t="shared" si="7"/>
        <v>#DIV/0!</v>
      </c>
      <c r="F36" s="58">
        <f t="shared" si="8"/>
        <v>0</v>
      </c>
      <c r="G36" s="58">
        <f t="shared" si="9"/>
        <v>0</v>
      </c>
      <c r="H36" s="59">
        <f t="shared" si="10"/>
        <v>0</v>
      </c>
      <c r="I36" s="59">
        <f>IF(COUNTIF('Įvestis (atskiri klausimynai)'!C37:IV37,1)&gt;0,COUNTIF('Įvestis (atskiri klausimynai)'!C37:IV37,1),'Įvestis (suskaičiuota)'!C37)</f>
        <v>0</v>
      </c>
      <c r="J36" s="59">
        <f>IF(COUNTIF('Įvestis (atskiri klausimynai)'!C37:IV37,2)&gt;0,COUNTIF('Įvestis (atskiri klausimynai)'!C37:IV37,2),'Įvestis (suskaičiuota)'!D37)</f>
        <v>0</v>
      </c>
      <c r="K36" s="59">
        <f>IF(COUNTIF('Įvestis (atskiri klausimynai)'!C37:IV37,3)&gt;0,COUNTIF('Įvestis (atskiri klausimynai)'!C37:IV37,3),'Įvestis (suskaičiuota)'!E37)</f>
        <v>0</v>
      </c>
      <c r="L36" s="59">
        <f>IF(COUNTIF('Įvestis (atskiri klausimynai)'!C37:IV37,4)&gt;0,COUNTIF('Įvestis (atskiri klausimynai)'!C37:IV37,4),'Įvestis (suskaičiuota)'!F37)</f>
        <v>0</v>
      </c>
      <c r="M36" s="60">
        <f>IF(COUNTIF('Įvestis (atskiri klausimynai)'!C37:IV37,0)&gt;0,COUNTIF('Įvestis (atskiri klausimynai)'!C37:IV37,0),'Įvestis (suskaičiuota)'!G37)</f>
        <v>0</v>
      </c>
      <c r="N36" s="60">
        <v>1</v>
      </c>
      <c r="O36" s="60">
        <v>2</v>
      </c>
      <c r="P36" s="60">
        <v>3</v>
      </c>
      <c r="Q36" s="60">
        <v>4</v>
      </c>
      <c r="R36" s="60" t="s">
        <v>37</v>
      </c>
      <c r="S36" s="59" t="e">
        <f t="shared" si="11"/>
        <v>#DIV/0!</v>
      </c>
      <c r="T36" s="43"/>
    </row>
    <row r="37" spans="1:20" ht="45" customHeight="1" x14ac:dyDescent="0.2">
      <c r="A37" s="53">
        <f>'Įvestis (atskiri klausimynai)'!A38</f>
        <v>36</v>
      </c>
      <c r="B37" s="54">
        <f>'Įvestis (atskiri klausimynai)'!B38</f>
        <v>0</v>
      </c>
      <c r="C37" s="55" t="e">
        <f t="shared" si="6"/>
        <v>#DIV/0!</v>
      </c>
      <c r="D37" s="56"/>
      <c r="E37" s="57" t="e">
        <f t="shared" si="7"/>
        <v>#DIV/0!</v>
      </c>
      <c r="F37" s="58">
        <f t="shared" si="8"/>
        <v>0</v>
      </c>
      <c r="G37" s="58">
        <f t="shared" si="9"/>
        <v>0</v>
      </c>
      <c r="H37" s="59">
        <f t="shared" si="10"/>
        <v>0</v>
      </c>
      <c r="I37" s="59">
        <f>IF(COUNTIF('Įvestis (atskiri klausimynai)'!C38:IV38,1)&gt;0,COUNTIF('Įvestis (atskiri klausimynai)'!C38:IV38,1),'Įvestis (suskaičiuota)'!C38)</f>
        <v>0</v>
      </c>
      <c r="J37" s="59">
        <f>IF(COUNTIF('Įvestis (atskiri klausimynai)'!C38:IV38,2)&gt;0,COUNTIF('Įvestis (atskiri klausimynai)'!C38:IV38,2),'Įvestis (suskaičiuota)'!D38)</f>
        <v>0</v>
      </c>
      <c r="K37" s="59">
        <f>IF(COUNTIF('Įvestis (atskiri klausimynai)'!C38:IV38,3)&gt;0,COUNTIF('Įvestis (atskiri klausimynai)'!C38:IV38,3),'Įvestis (suskaičiuota)'!E38)</f>
        <v>0</v>
      </c>
      <c r="L37" s="59">
        <f>IF(COUNTIF('Įvestis (atskiri klausimynai)'!C38:IV38,4)&gt;0,COUNTIF('Įvestis (atskiri klausimynai)'!C38:IV38,4),'Įvestis (suskaičiuota)'!F38)</f>
        <v>0</v>
      </c>
      <c r="M37" s="60">
        <f>IF(COUNTIF('Įvestis (atskiri klausimynai)'!C38:IV38,0)&gt;0,COUNTIF('Įvestis (atskiri klausimynai)'!C38:IV38,0),'Įvestis (suskaičiuota)'!G38)</f>
        <v>0</v>
      </c>
      <c r="N37" s="60">
        <v>1</v>
      </c>
      <c r="O37" s="60">
        <v>2</v>
      </c>
      <c r="P37" s="60">
        <v>3</v>
      </c>
      <c r="Q37" s="60">
        <v>4</v>
      </c>
      <c r="R37" s="60" t="s">
        <v>37</v>
      </c>
      <c r="S37" s="59" t="e">
        <f t="shared" si="11"/>
        <v>#DIV/0!</v>
      </c>
      <c r="T37" s="43">
        <v>100000000</v>
      </c>
    </row>
    <row r="38" spans="1:20" ht="45" customHeight="1" x14ac:dyDescent="0.2">
      <c r="A38" s="53">
        <f>'Įvestis (atskiri klausimynai)'!A39</f>
        <v>37</v>
      </c>
      <c r="B38" s="54">
        <f>'Įvestis (atskiri klausimynai)'!B39</f>
        <v>0</v>
      </c>
      <c r="C38" s="55" t="e">
        <f t="shared" si="6"/>
        <v>#DIV/0!</v>
      </c>
      <c r="D38" s="56"/>
      <c r="E38" s="57" t="e">
        <f t="shared" si="7"/>
        <v>#DIV/0!</v>
      </c>
      <c r="F38" s="58">
        <f t="shared" si="8"/>
        <v>0</v>
      </c>
      <c r="G38" s="58">
        <f t="shared" si="9"/>
        <v>0</v>
      </c>
      <c r="H38" s="59">
        <f t="shared" si="10"/>
        <v>0</v>
      </c>
      <c r="I38" s="59">
        <f>IF(COUNTIF('Įvestis (atskiri klausimynai)'!C39:IV39,1)&gt;0,COUNTIF('Įvestis (atskiri klausimynai)'!C39:IV39,1),'Įvestis (suskaičiuota)'!C39)</f>
        <v>0</v>
      </c>
      <c r="J38" s="59">
        <f>IF(COUNTIF('Įvestis (atskiri klausimynai)'!C39:IV39,2)&gt;0,COUNTIF('Įvestis (atskiri klausimynai)'!C39:IV39,2),'Įvestis (suskaičiuota)'!D39)</f>
        <v>0</v>
      </c>
      <c r="K38" s="59">
        <f>IF(COUNTIF('Įvestis (atskiri klausimynai)'!C39:IV39,3)&gt;0,COUNTIF('Įvestis (atskiri klausimynai)'!C39:IV39,3),'Įvestis (suskaičiuota)'!E39)</f>
        <v>0</v>
      </c>
      <c r="L38" s="59">
        <f>IF(COUNTIF('Įvestis (atskiri klausimynai)'!C39:IV39,4)&gt;0,COUNTIF('Įvestis (atskiri klausimynai)'!C39:IV39,4),'Įvestis (suskaičiuota)'!F39)</f>
        <v>0</v>
      </c>
      <c r="M38" s="60">
        <f>IF(COUNTIF('Įvestis (atskiri klausimynai)'!C39:IV39,0)&gt;0,COUNTIF('Įvestis (atskiri klausimynai)'!C39:IV39,0),'Įvestis (suskaičiuota)'!G39)</f>
        <v>0</v>
      </c>
      <c r="N38" s="60">
        <v>1</v>
      </c>
      <c r="O38" s="60">
        <v>2</v>
      </c>
      <c r="P38" s="60">
        <v>3</v>
      </c>
      <c r="Q38" s="60">
        <v>4</v>
      </c>
      <c r="R38" s="60" t="s">
        <v>37</v>
      </c>
      <c r="S38" s="59" t="e">
        <f t="shared" si="11"/>
        <v>#DIV/0!</v>
      </c>
      <c r="T38" s="43">
        <v>-100000000</v>
      </c>
    </row>
    <row r="39" spans="1:20" ht="45" customHeight="1" x14ac:dyDescent="0.2">
      <c r="A39" s="53">
        <f>'Įvestis (atskiri klausimynai)'!A40</f>
        <v>38</v>
      </c>
      <c r="B39" s="54">
        <f>'Įvestis (atskiri klausimynai)'!B40</f>
        <v>0</v>
      </c>
      <c r="C39" s="55" t="e">
        <f t="shared" si="6"/>
        <v>#DIV/0!</v>
      </c>
      <c r="D39" s="56"/>
      <c r="E39" s="57" t="e">
        <f t="shared" si="7"/>
        <v>#DIV/0!</v>
      </c>
      <c r="F39" s="58">
        <f t="shared" si="8"/>
        <v>0</v>
      </c>
      <c r="G39" s="58">
        <f t="shared" si="9"/>
        <v>0</v>
      </c>
      <c r="H39" s="59">
        <f t="shared" si="10"/>
        <v>0</v>
      </c>
      <c r="I39" s="59">
        <f>IF(COUNTIF('Įvestis (atskiri klausimynai)'!C40:IV40,1)&gt;0,COUNTIF('Įvestis (atskiri klausimynai)'!C40:IV40,1),'Įvestis (suskaičiuota)'!C40)</f>
        <v>0</v>
      </c>
      <c r="J39" s="59">
        <f>IF(COUNTIF('Įvestis (atskiri klausimynai)'!C40:IV40,2)&gt;0,COUNTIF('Įvestis (atskiri klausimynai)'!C40:IV40,2),'Įvestis (suskaičiuota)'!D40)</f>
        <v>0</v>
      </c>
      <c r="K39" s="59">
        <f>IF(COUNTIF('Įvestis (atskiri klausimynai)'!C40:IV40,3)&gt;0,COUNTIF('Įvestis (atskiri klausimynai)'!C40:IV40,3),'Įvestis (suskaičiuota)'!E40)</f>
        <v>0</v>
      </c>
      <c r="L39" s="59">
        <f>IF(COUNTIF('Įvestis (atskiri klausimynai)'!C40:IV40,4)&gt;0,COUNTIF('Įvestis (atskiri klausimynai)'!C40:IV40,4),'Įvestis (suskaičiuota)'!F40)</f>
        <v>0</v>
      </c>
      <c r="M39" s="60">
        <f>IF(COUNTIF('Įvestis (atskiri klausimynai)'!C40:IV40,0)&gt;0,COUNTIF('Įvestis (atskiri klausimynai)'!C40:IV40,0),'Įvestis (suskaičiuota)'!G40)</f>
        <v>0</v>
      </c>
      <c r="N39" s="60">
        <v>1</v>
      </c>
      <c r="O39" s="60">
        <v>2</v>
      </c>
      <c r="P39" s="60">
        <v>3</v>
      </c>
      <c r="Q39" s="60">
        <v>4</v>
      </c>
      <c r="R39" s="60" t="s">
        <v>37</v>
      </c>
      <c r="S39" s="59" t="e">
        <f t="shared" si="11"/>
        <v>#DIV/0!</v>
      </c>
      <c r="T39" s="43"/>
    </row>
    <row r="40" spans="1:20" ht="45" customHeight="1" x14ac:dyDescent="0.2">
      <c r="A40" s="53">
        <f>'Įvestis (atskiri klausimynai)'!A41</f>
        <v>39</v>
      </c>
      <c r="B40" s="54">
        <f>'Įvestis (atskiri klausimynai)'!B41</f>
        <v>0</v>
      </c>
      <c r="C40" s="55" t="e">
        <f t="shared" si="6"/>
        <v>#DIV/0!</v>
      </c>
      <c r="D40" s="56"/>
      <c r="E40" s="57" t="e">
        <f t="shared" si="7"/>
        <v>#DIV/0!</v>
      </c>
      <c r="F40" s="58">
        <f t="shared" si="8"/>
        <v>0</v>
      </c>
      <c r="G40" s="58">
        <f t="shared" si="9"/>
        <v>0</v>
      </c>
      <c r="H40" s="59">
        <f t="shared" si="10"/>
        <v>0</v>
      </c>
      <c r="I40" s="59">
        <f>IF(COUNTIF('Įvestis (atskiri klausimynai)'!C41:IV41,1)&gt;0,COUNTIF('Įvestis (atskiri klausimynai)'!C41:IV41,1),'Įvestis (suskaičiuota)'!C41)</f>
        <v>0</v>
      </c>
      <c r="J40" s="59">
        <f>IF(COUNTIF('Įvestis (atskiri klausimynai)'!C41:IV41,2)&gt;0,COUNTIF('Įvestis (atskiri klausimynai)'!C41:IV41,2),'Įvestis (suskaičiuota)'!D41)</f>
        <v>0</v>
      </c>
      <c r="K40" s="59">
        <f>IF(COUNTIF('Įvestis (atskiri klausimynai)'!C41:IV41,3)&gt;0,COUNTIF('Įvestis (atskiri klausimynai)'!C41:IV41,3),'Įvestis (suskaičiuota)'!E41)</f>
        <v>0</v>
      </c>
      <c r="L40" s="59">
        <f>IF(COUNTIF('Įvestis (atskiri klausimynai)'!C41:IV41,4)&gt;0,COUNTIF('Įvestis (atskiri klausimynai)'!C41:IV41,4),'Įvestis (suskaičiuota)'!F41)</f>
        <v>0</v>
      </c>
      <c r="M40" s="60">
        <f>IF(COUNTIF('Įvestis (atskiri klausimynai)'!C41:IV41,0)&gt;0,COUNTIF('Įvestis (atskiri klausimynai)'!C41:IV41,0),'Įvestis (suskaičiuota)'!G41)</f>
        <v>0</v>
      </c>
      <c r="N40" s="60">
        <v>1</v>
      </c>
      <c r="O40" s="60">
        <v>2</v>
      </c>
      <c r="P40" s="60">
        <v>3</v>
      </c>
      <c r="Q40" s="60">
        <v>4</v>
      </c>
      <c r="R40" s="60" t="s">
        <v>37</v>
      </c>
      <c r="S40" s="59" t="e">
        <f t="shared" si="11"/>
        <v>#DIV/0!</v>
      </c>
      <c r="T40" s="43"/>
    </row>
    <row r="41" spans="1:20" ht="45" customHeight="1" x14ac:dyDescent="0.2">
      <c r="A41" s="53">
        <f>'Įvestis (atskiri klausimynai)'!A42</f>
        <v>40</v>
      </c>
      <c r="B41" s="54">
        <f>'Įvestis (atskiri klausimynai)'!B42</f>
        <v>0</v>
      </c>
      <c r="C41" s="55" t="e">
        <f t="shared" si="6"/>
        <v>#DIV/0!</v>
      </c>
      <c r="D41" s="56"/>
      <c r="E41" s="57" t="e">
        <f t="shared" si="7"/>
        <v>#DIV/0!</v>
      </c>
      <c r="F41" s="58">
        <f t="shared" si="8"/>
        <v>0</v>
      </c>
      <c r="G41" s="58">
        <f t="shared" si="9"/>
        <v>0</v>
      </c>
      <c r="H41" s="59">
        <f t="shared" si="10"/>
        <v>0</v>
      </c>
      <c r="I41" s="59">
        <f>IF(COUNTIF('Įvestis (atskiri klausimynai)'!C42:IV42,1)&gt;0,COUNTIF('Įvestis (atskiri klausimynai)'!C42:IV42,1),'Įvestis (suskaičiuota)'!C42)</f>
        <v>0</v>
      </c>
      <c r="J41" s="59">
        <f>IF(COUNTIF('Įvestis (atskiri klausimynai)'!C42:IV42,2)&gt;0,COUNTIF('Įvestis (atskiri klausimynai)'!C42:IV42,2),'Įvestis (suskaičiuota)'!D42)</f>
        <v>0</v>
      </c>
      <c r="K41" s="59">
        <f>IF(COUNTIF('Įvestis (atskiri klausimynai)'!C42:IV42,3)&gt;0,COUNTIF('Įvestis (atskiri klausimynai)'!C42:IV42,3),'Įvestis (suskaičiuota)'!E42)</f>
        <v>0</v>
      </c>
      <c r="L41" s="59">
        <f>IF(COUNTIF('Įvestis (atskiri klausimynai)'!C42:IV42,4)&gt;0,COUNTIF('Įvestis (atskiri klausimynai)'!C42:IV42,4),'Įvestis (suskaičiuota)'!F42)</f>
        <v>0</v>
      </c>
      <c r="M41" s="60">
        <f>IF(COUNTIF('Įvestis (atskiri klausimynai)'!C42:IV42,0)&gt;0,COUNTIF('Įvestis (atskiri klausimynai)'!C42:IV42,0),'Įvestis (suskaičiuota)'!G42)</f>
        <v>0</v>
      </c>
      <c r="N41" s="60">
        <v>1</v>
      </c>
      <c r="O41" s="60">
        <v>2</v>
      </c>
      <c r="P41" s="60">
        <v>3</v>
      </c>
      <c r="Q41" s="60">
        <v>4</v>
      </c>
      <c r="R41" s="60" t="s">
        <v>37</v>
      </c>
      <c r="S41" s="59" t="e">
        <f t="shared" si="11"/>
        <v>#DIV/0!</v>
      </c>
      <c r="T41" s="43"/>
    </row>
    <row r="42" spans="1:20" x14ac:dyDescent="0.2">
      <c r="N42" s="61"/>
      <c r="T42" s="43"/>
    </row>
    <row r="43" spans="1:20" x14ac:dyDescent="0.2">
      <c r="N43" s="61"/>
      <c r="T43" s="43"/>
    </row>
    <row r="44" spans="1:20" x14ac:dyDescent="0.2">
      <c r="N44" s="61"/>
      <c r="T44" s="43"/>
    </row>
    <row r="45" spans="1:20" x14ac:dyDescent="0.2">
      <c r="T45" s="43"/>
    </row>
  </sheetData>
  <sheetProtection selectLockedCells="1" selectUnlockedCells="1"/>
  <pageMargins left="0.78740157480314965" right="0.39370078740157483" top="0.35433070866141736" bottom="0.11811023622047245" header="0.51181102362204722" footer="0.31496062992125984"/>
  <pageSetup paperSize="9" scale="98" firstPageNumber="0" fitToHeight="0" orientation="landscape" horizontalDpi="300" verticalDpi="300" r:id="rId1"/>
  <headerFooter alignWithMargins="0">
    <oddFooter>&amp;L&amp;8©IQES ONLINE I WWW.IQESLONLINE.NET&amp;C&amp;8Seite &amp;P / &amp;N</oddFooter>
  </headerFooter>
  <rowBreaks count="2" manualBreakCount="2">
    <brk id="12" max="6" man="1"/>
    <brk id="24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I47" sqref="I47"/>
    </sheetView>
  </sheetViews>
  <sheetFormatPr defaultRowHeight="12.75" x14ac:dyDescent="0.2"/>
  <cols>
    <col min="2" max="2" width="71.28515625" customWidth="1"/>
    <col min="3" max="3" width="17.7109375" customWidth="1"/>
    <col min="4" max="4" width="18.5703125" customWidth="1"/>
    <col min="5" max="5" width="9.85546875" customWidth="1"/>
  </cols>
  <sheetData>
    <row r="1" spans="1:20" s="52" customFormat="1" ht="25.5" x14ac:dyDescent="0.2">
      <c r="A1" s="45" t="s">
        <v>27</v>
      </c>
      <c r="B1" s="46" t="s">
        <v>26</v>
      </c>
      <c r="C1" s="34" t="s">
        <v>28</v>
      </c>
      <c r="D1" s="34" t="s">
        <v>29</v>
      </c>
      <c r="E1" s="47" t="s">
        <v>30</v>
      </c>
      <c r="F1" s="34" t="s">
        <v>31</v>
      </c>
      <c r="G1" s="34" t="s">
        <v>32</v>
      </c>
      <c r="H1" s="48" t="s">
        <v>33</v>
      </c>
      <c r="I1" s="49">
        <v>1</v>
      </c>
      <c r="J1" s="49">
        <v>2</v>
      </c>
      <c r="K1" s="49">
        <v>3</v>
      </c>
      <c r="L1" s="49">
        <v>4</v>
      </c>
      <c r="M1" s="50" t="s">
        <v>34</v>
      </c>
      <c r="N1" s="50"/>
      <c r="O1" s="50"/>
      <c r="P1" s="50"/>
      <c r="Q1" s="50"/>
      <c r="R1" s="50"/>
      <c r="S1" s="51" t="s">
        <v>35</v>
      </c>
      <c r="T1" s="51" t="s">
        <v>36</v>
      </c>
    </row>
    <row r="2" spans="1:20" s="29" customFormat="1" ht="45" customHeight="1" x14ac:dyDescent="0.2">
      <c r="A2" s="83">
        <f>'Įvestis (atskiri klausimynai)'!A5</f>
        <v>3</v>
      </c>
      <c r="B2" s="84" t="str">
        <f>'Įvestis (atskiri klausimynai)'!B5</f>
        <v>3.  Mokytojai padeda vaikams suprasti mokymosi svarbą gyvenime. (Klausimas su variantais (vienas galimas pasirinkimas))</v>
      </c>
      <c r="C2" s="85">
        <f t="shared" ref="C2:C33" si="0">(1*I2+2*J2+3*K2+4*L2)/SUM(I2:L2)</f>
        <v>3.2098765432098766</v>
      </c>
      <c r="D2" s="86"/>
      <c r="E2" s="88">
        <f t="shared" ref="E2:E33" si="1">H2/F2</f>
        <v>0.85185185185185186</v>
      </c>
      <c r="F2" s="87">
        <f t="shared" ref="F2:F33" si="2">SUM(I2:L2)</f>
        <v>81</v>
      </c>
      <c r="G2" s="87">
        <f t="shared" ref="G2:G33" si="3">M2</f>
        <v>2</v>
      </c>
      <c r="H2" s="59">
        <f t="shared" ref="H2:H33" si="4">SUM(K2:L2)</f>
        <v>69</v>
      </c>
      <c r="I2" s="59">
        <f>IF(COUNTIF('Įvestis (atskiri klausimynai)'!C5:IV5,1)&gt;0,COUNTIF('Įvestis (atskiri klausimynai)'!C5:IV5,1),'Įvestis (suskaičiuota)'!C5)</f>
        <v>5</v>
      </c>
      <c r="J2" s="59">
        <f>IF(COUNTIF('Įvestis (atskiri klausimynai)'!C5:IV5,2)&gt;0,COUNTIF('Įvestis (atskiri klausimynai)'!C5:IV5,2),'Įvestis (suskaičiuota)'!D5)</f>
        <v>7</v>
      </c>
      <c r="K2" s="59">
        <f>IF(COUNTIF('Įvestis (atskiri klausimynai)'!C5:IV5,3)&gt;0,COUNTIF('Įvestis (atskiri klausimynai)'!C5:IV5,3),'Įvestis (suskaičiuota)'!E5)</f>
        <v>35</v>
      </c>
      <c r="L2" s="59">
        <f>IF(COUNTIF('Įvestis (atskiri klausimynai)'!C5:IV5,4)&gt;0,COUNTIF('Įvestis (atskiri klausimynai)'!C5:IV5,4),'Įvestis (suskaičiuota)'!F5)</f>
        <v>34</v>
      </c>
      <c r="M2" s="60">
        <f>IF(COUNTIF('Įvestis (atskiri klausimynai)'!C5:IV5,0)&gt;0,COUNTIF('Įvestis (atskiri klausimynai)'!C5:IV5,0),'Įvestis (suskaičiuota)'!G5)</f>
        <v>2</v>
      </c>
      <c r="N2" s="60">
        <v>1</v>
      </c>
      <c r="O2" s="60">
        <v>2</v>
      </c>
      <c r="P2" s="60">
        <v>3</v>
      </c>
      <c r="Q2" s="60">
        <v>4</v>
      </c>
      <c r="R2" s="60" t="s">
        <v>37</v>
      </c>
      <c r="S2" s="59">
        <f t="shared" ref="S2:S33" si="5">SQRT((I2*(1-C2)^2+J2*(2-C2)^2+K2*(3-C2)^2+L2*(4-C2)^2)/(SUM(I2:L2)-1))</f>
        <v>0.84729052547983874</v>
      </c>
      <c r="T2" s="43"/>
    </row>
    <row r="3" spans="1:20" s="29" customFormat="1" ht="45" customHeight="1" x14ac:dyDescent="0.2">
      <c r="A3" s="83">
        <f>'Įvestis (atskiri klausimynai)'!A16</f>
        <v>14</v>
      </c>
      <c r="B3" s="84">
        <f>'Įvestis (atskiri klausimynai)'!B16</f>
        <v>0</v>
      </c>
      <c r="C3" s="85" t="e">
        <f t="shared" si="0"/>
        <v>#DIV/0!</v>
      </c>
      <c r="D3" s="86"/>
      <c r="E3" s="88" t="e">
        <f t="shared" si="1"/>
        <v>#DIV/0!</v>
      </c>
      <c r="F3" s="87">
        <f t="shared" si="2"/>
        <v>0</v>
      </c>
      <c r="G3" s="87">
        <f t="shared" si="3"/>
        <v>0</v>
      </c>
      <c r="H3" s="59">
        <f t="shared" si="4"/>
        <v>0</v>
      </c>
      <c r="I3" s="59">
        <f>IF(COUNTIF('Įvestis (atskiri klausimynai)'!C16:IV16,1)&gt;0,COUNTIF('Įvestis (atskiri klausimynai)'!C16:IV16,1),'Įvestis (suskaičiuota)'!C16)</f>
        <v>0</v>
      </c>
      <c r="J3" s="59">
        <f>IF(COUNTIF('Įvestis (atskiri klausimynai)'!C16:IV16,2)&gt;0,COUNTIF('Įvestis (atskiri klausimynai)'!C16:IV16,2),'Įvestis (suskaičiuota)'!D16)</f>
        <v>0</v>
      </c>
      <c r="K3" s="59">
        <f>IF(COUNTIF('Įvestis (atskiri klausimynai)'!C16:IV16,3)&gt;0,COUNTIF('Įvestis (atskiri klausimynai)'!C16:IV16,3),'Įvestis (suskaičiuota)'!E16)</f>
        <v>0</v>
      </c>
      <c r="L3" s="59">
        <f>IF(COUNTIF('Įvestis (atskiri klausimynai)'!C16:IV16,4)&gt;0,COUNTIF('Įvestis (atskiri klausimynai)'!C16:IV16,4),'Įvestis (suskaičiuota)'!F16)</f>
        <v>0</v>
      </c>
      <c r="M3" s="60">
        <f>IF(COUNTIF('Įvestis (atskiri klausimynai)'!C16:IV16,0)&gt;0,COUNTIF('Įvestis (atskiri klausimynai)'!C16:IV16,0),'Įvestis (suskaičiuota)'!G16)</f>
        <v>0</v>
      </c>
      <c r="N3" s="60">
        <v>1</v>
      </c>
      <c r="O3" s="60">
        <v>2</v>
      </c>
      <c r="P3" s="60">
        <v>3</v>
      </c>
      <c r="Q3" s="60">
        <v>4</v>
      </c>
      <c r="R3" s="60" t="s">
        <v>37</v>
      </c>
      <c r="S3" s="59" t="e">
        <f t="shared" si="5"/>
        <v>#DIV/0!</v>
      </c>
      <c r="T3" s="43">
        <v>100000000</v>
      </c>
    </row>
    <row r="4" spans="1:20" s="29" customFormat="1" ht="45" customHeight="1" x14ac:dyDescent="0.2">
      <c r="A4" s="83">
        <f>'Įvestis (atskiri klausimynai)'!A15</f>
        <v>13</v>
      </c>
      <c r="B4" s="84" t="str">
        <f>'Įvestis (atskiri klausimynai)'!B15</f>
        <v>13. Mokykloje mano vaikas mokomas planuoti savo mokymąsi. (Klausimas su variantais (vienas galimas pasirinkimas))</v>
      </c>
      <c r="C4" s="85">
        <f t="shared" si="0"/>
        <v>2.6835443037974684</v>
      </c>
      <c r="D4" s="86"/>
      <c r="E4" s="88">
        <f t="shared" si="1"/>
        <v>0.620253164556962</v>
      </c>
      <c r="F4" s="87">
        <f t="shared" si="2"/>
        <v>79</v>
      </c>
      <c r="G4" s="87">
        <f t="shared" si="3"/>
        <v>4</v>
      </c>
      <c r="H4" s="59">
        <f t="shared" si="4"/>
        <v>49</v>
      </c>
      <c r="I4" s="59">
        <f>IF(COUNTIF('Įvestis (atskiri klausimynai)'!C15:IV15,1)&gt;0,COUNTIF('Įvestis (atskiri klausimynai)'!C15:IV15,1),'Įvestis (suskaičiuota)'!C15)</f>
        <v>9</v>
      </c>
      <c r="J4" s="59">
        <f>IF(COUNTIF('Įvestis (atskiri klausimynai)'!C15:IV15,2)&gt;0,COUNTIF('Įvestis (atskiri klausimynai)'!C15:IV15,2),'Įvestis (suskaičiuota)'!D15)</f>
        <v>21</v>
      </c>
      <c r="K4" s="59">
        <f>IF(COUNTIF('Įvestis (atskiri klausimynai)'!C15:IV15,3)&gt;0,COUNTIF('Įvestis (atskiri klausimynai)'!C15:IV15,3),'Įvestis (suskaičiuota)'!E15)</f>
        <v>35</v>
      </c>
      <c r="L4" s="59">
        <f>IF(COUNTIF('Įvestis (atskiri klausimynai)'!C15:IV15,4)&gt;0,COUNTIF('Įvestis (atskiri klausimynai)'!C15:IV15,4),'Įvestis (suskaičiuota)'!F15)</f>
        <v>14</v>
      </c>
      <c r="M4" s="60">
        <f>IF(COUNTIF('Įvestis (atskiri klausimynai)'!C15:IV15,0)&gt;0,COUNTIF('Įvestis (atskiri klausimynai)'!C15:IV15,0),'Įvestis (suskaičiuota)'!G15)</f>
        <v>4</v>
      </c>
      <c r="N4" s="60">
        <v>1</v>
      </c>
      <c r="O4" s="60">
        <v>2</v>
      </c>
      <c r="P4" s="60">
        <v>3</v>
      </c>
      <c r="Q4" s="60">
        <v>4</v>
      </c>
      <c r="R4" s="60" t="s">
        <v>37</v>
      </c>
      <c r="S4" s="59">
        <f t="shared" si="5"/>
        <v>0.89934882136976668</v>
      </c>
      <c r="T4" s="43"/>
    </row>
    <row r="5" spans="1:20" s="29" customFormat="1" ht="45" customHeight="1" x14ac:dyDescent="0.2">
      <c r="A5" s="83">
        <f>'Įvestis (atskiri klausimynai)'!A8</f>
        <v>6</v>
      </c>
      <c r="B5" s="84" t="str">
        <f>'Įvestis (atskiri klausimynai)'!B8</f>
        <v>6.  Per paskutinius 2 mėnesius mano vaikas iš kitų mokinių nesijuokė, nesišaipė. (Klausimas su variantais (vienas galimas pasirinkimas))</v>
      </c>
      <c r="C5" s="85">
        <f t="shared" si="0"/>
        <v>3.04</v>
      </c>
      <c r="D5" s="86"/>
      <c r="E5" s="88">
        <f t="shared" si="1"/>
        <v>0.78666666666666663</v>
      </c>
      <c r="F5" s="87">
        <f t="shared" si="2"/>
        <v>75</v>
      </c>
      <c r="G5" s="87">
        <f t="shared" si="3"/>
        <v>8</v>
      </c>
      <c r="H5" s="59">
        <f t="shared" si="4"/>
        <v>59</v>
      </c>
      <c r="I5" s="59">
        <f>IF(COUNTIF('Įvestis (atskiri klausimynai)'!C8:IV8,1)&gt;0,COUNTIF('Įvestis (atskiri klausimynai)'!C8:IV8,1),'Įvestis (suskaičiuota)'!C8)</f>
        <v>8</v>
      </c>
      <c r="J5" s="59">
        <f>IF(COUNTIF('Įvestis (atskiri klausimynai)'!C8:IV8,2)&gt;0,COUNTIF('Įvestis (atskiri klausimynai)'!C8:IV8,2),'Įvestis (suskaičiuota)'!D8)</f>
        <v>8</v>
      </c>
      <c r="K5" s="59">
        <f>IF(COUNTIF('Įvestis (atskiri klausimynai)'!C8:IV8,3)&gt;0,COUNTIF('Įvestis (atskiri klausimynai)'!C8:IV8,3),'Įvestis (suskaičiuota)'!E8)</f>
        <v>32</v>
      </c>
      <c r="L5" s="59">
        <f>IF(COUNTIF('Įvestis (atskiri klausimynai)'!C8:IV8,4)&gt;0,COUNTIF('Įvestis (atskiri klausimynai)'!C8:IV8,4),'Įvestis (suskaičiuota)'!F8)</f>
        <v>27</v>
      </c>
      <c r="M5" s="60">
        <f>IF(COUNTIF('Įvestis (atskiri klausimynai)'!C8:IV8,0)&gt;0,COUNTIF('Įvestis (atskiri klausimynai)'!C8:IV8,0),'Įvestis (suskaičiuota)'!G8)</f>
        <v>8</v>
      </c>
      <c r="N5" s="60">
        <v>1</v>
      </c>
      <c r="O5" s="60">
        <v>2</v>
      </c>
      <c r="P5" s="60">
        <v>3</v>
      </c>
      <c r="Q5" s="60">
        <v>4</v>
      </c>
      <c r="R5" s="60" t="s">
        <v>37</v>
      </c>
      <c r="S5" s="59">
        <f t="shared" si="5"/>
        <v>0.9506754355634649</v>
      </c>
      <c r="T5" s="43">
        <v>-100000000</v>
      </c>
    </row>
    <row r="6" spans="1:20" s="29" customFormat="1" ht="45" customHeight="1" x14ac:dyDescent="0.2">
      <c r="A6" s="83">
        <f>'Įvestis (atskiri klausimynai)'!A10</f>
        <v>8</v>
      </c>
      <c r="B6" s="84" t="str">
        <f>'Įvestis (atskiri klausimynai)'!B10</f>
        <v>8. Mokykla skatina mokinius būti aktyviais mokyklos gyvenimo kūrėjais. (Klausimas su variantais (vienas galimas pasirinkimas))</v>
      </c>
      <c r="C6" s="85">
        <f t="shared" si="0"/>
        <v>3.1153846153846154</v>
      </c>
      <c r="D6" s="86"/>
      <c r="E6" s="88">
        <f t="shared" si="1"/>
        <v>0.84615384615384615</v>
      </c>
      <c r="F6" s="87">
        <f t="shared" si="2"/>
        <v>78</v>
      </c>
      <c r="G6" s="87">
        <f t="shared" si="3"/>
        <v>5</v>
      </c>
      <c r="H6" s="59">
        <f t="shared" si="4"/>
        <v>66</v>
      </c>
      <c r="I6" s="59">
        <f>IF(COUNTIF('Įvestis (atskiri klausimynai)'!C10:IV10,1)&gt;0,COUNTIF('Įvestis (atskiri klausimynai)'!C10:IV10,1),'Įvestis (suskaičiuota)'!C10)</f>
        <v>8</v>
      </c>
      <c r="J6" s="59">
        <f>IF(COUNTIF('Įvestis (atskiri klausimynai)'!C10:IV10,2)&gt;0,COUNTIF('Įvestis (atskiri klausimynai)'!C10:IV10,2),'Įvestis (suskaičiuota)'!D10)</f>
        <v>4</v>
      </c>
      <c r="K6" s="59">
        <f>IF(COUNTIF('Įvestis (atskiri klausimynai)'!C10:IV10,3)&gt;0,COUNTIF('Įvestis (atskiri klausimynai)'!C10:IV10,3),'Įvestis (suskaičiuota)'!E10)</f>
        <v>37</v>
      </c>
      <c r="L6" s="59">
        <f>IF(COUNTIF('Įvestis (atskiri klausimynai)'!C10:IV10,4)&gt;0,COUNTIF('Įvestis (atskiri klausimynai)'!C10:IV10,4),'Įvestis (suskaičiuota)'!F10)</f>
        <v>29</v>
      </c>
      <c r="M6" s="60">
        <f>IF(COUNTIF('Įvestis (atskiri klausimynai)'!C10:IV10,0)&gt;0,COUNTIF('Įvestis (atskiri klausimynai)'!C10:IV10,0),'Įvestis (suskaičiuota)'!G10)</f>
        <v>5</v>
      </c>
      <c r="N6" s="60">
        <v>1</v>
      </c>
      <c r="O6" s="60">
        <v>2</v>
      </c>
      <c r="P6" s="60">
        <v>3</v>
      </c>
      <c r="Q6" s="60">
        <v>4</v>
      </c>
      <c r="R6" s="60" t="s">
        <v>37</v>
      </c>
      <c r="S6" s="59">
        <f t="shared" si="5"/>
        <v>0.91141062681391349</v>
      </c>
      <c r="T6" s="43"/>
    </row>
    <row r="7" spans="1:20" s="29" customFormat="1" ht="45" customHeight="1" x14ac:dyDescent="0.2">
      <c r="A7" s="35">
        <f>'Įvestis (atskiri klausimynai)'!A3</f>
        <v>1</v>
      </c>
      <c r="B7" s="54" t="str">
        <f>'Įvestis (atskiri klausimynai)'!B3</f>
        <v>1. Mokykloje atsižvelgiama į mano vaiko savitumą (gabumus, polinkius) jį ugdant ir mokantl. (Klausimas su variantais (vienas galimas pasirinkimas))</v>
      </c>
      <c r="C7" s="55">
        <f t="shared" si="0"/>
        <v>2.9249999999999998</v>
      </c>
      <c r="D7" s="56"/>
      <c r="E7" s="77">
        <f t="shared" si="1"/>
        <v>0.78749999999999998</v>
      </c>
      <c r="F7" s="58">
        <f t="shared" si="2"/>
        <v>80</v>
      </c>
      <c r="G7" s="58">
        <f t="shared" si="3"/>
        <v>3</v>
      </c>
      <c r="H7" s="59">
        <f t="shared" si="4"/>
        <v>63</v>
      </c>
      <c r="I7" s="59">
        <f>IF(COUNTIF('Įvestis (atskiri klausimynai)'!C3:IV3,1)&gt;0,COUNTIF('Įvestis (atskiri klausimynai)'!C3:IV3,1),'Įvestis (suskaičiuota)'!C3)</f>
        <v>11</v>
      </c>
      <c r="J7" s="59">
        <f>IF(COUNTIF('Įvestis (atskiri klausimynai)'!C3:IV3,2)&gt;0,COUNTIF('Įvestis (atskiri klausimynai)'!C3:IV3,2),'Įvestis (suskaičiuota)'!D3)</f>
        <v>6</v>
      </c>
      <c r="K7" s="59">
        <f>IF(COUNTIF('Įvestis (atskiri klausimynai)'!C3:IV3,3)&gt;0,COUNTIF('Įvestis (atskiri klausimynai)'!C3:IV3,3),'Įvestis (suskaičiuota)'!E3)</f>
        <v>41</v>
      </c>
      <c r="L7" s="59">
        <f>IF(COUNTIF('Įvestis (atskiri klausimynai)'!C3:IV3,4)&gt;0,COUNTIF('Įvestis (atskiri klausimynai)'!C3:IV3,4),'Įvestis (suskaičiuota)'!F3)</f>
        <v>22</v>
      </c>
      <c r="M7" s="60">
        <f>IF(COUNTIF('Įvestis (atskiri klausimynai)'!C3:IV3,0)&gt;0,COUNTIF('Įvestis (atskiri klausimynai)'!C3:IV3,0),'Įvestis (suskaičiuota)'!G3)</f>
        <v>3</v>
      </c>
      <c r="N7" s="60">
        <v>1</v>
      </c>
      <c r="O7" s="60">
        <v>2</v>
      </c>
      <c r="P7" s="60">
        <v>3</v>
      </c>
      <c r="Q7" s="60">
        <v>4</v>
      </c>
      <c r="R7" s="60" t="s">
        <v>37</v>
      </c>
      <c r="S7" s="59">
        <f t="shared" si="5"/>
        <v>0.95168072510251345</v>
      </c>
      <c r="T7" s="43"/>
    </row>
    <row r="8" spans="1:20" s="29" customFormat="1" ht="45" customHeight="1" x14ac:dyDescent="0.2">
      <c r="A8" s="53">
        <f>'Įvestis (atskiri klausimynai)'!A33</f>
        <v>31</v>
      </c>
      <c r="B8" s="54">
        <f>'Įvestis (atskiri klausimynai)'!B33</f>
        <v>0</v>
      </c>
      <c r="C8" s="55" t="e">
        <f t="shared" si="0"/>
        <v>#DIV/0!</v>
      </c>
      <c r="D8" s="56"/>
      <c r="E8" s="77" t="e">
        <f t="shared" si="1"/>
        <v>#DIV/0!</v>
      </c>
      <c r="F8" s="58">
        <f t="shared" si="2"/>
        <v>0</v>
      </c>
      <c r="G8" s="58">
        <f t="shared" si="3"/>
        <v>0</v>
      </c>
      <c r="H8" s="59">
        <f t="shared" si="4"/>
        <v>0</v>
      </c>
      <c r="I8" s="59">
        <f>IF(COUNTIF('Įvestis (atskiri klausimynai)'!C33:IV33,1)&gt;0,COUNTIF('Įvestis (atskiri klausimynai)'!C33:IV33,1),'Įvestis (suskaičiuota)'!C33)</f>
        <v>0</v>
      </c>
      <c r="J8" s="59">
        <f>IF(COUNTIF('Įvestis (atskiri klausimynai)'!C33:IV33,2)&gt;0,COUNTIF('Įvestis (atskiri klausimynai)'!C33:IV33,2),'Įvestis (suskaičiuota)'!D33)</f>
        <v>0</v>
      </c>
      <c r="K8" s="59">
        <f>IF(COUNTIF('Įvestis (atskiri klausimynai)'!C33:IV33,3)&gt;0,COUNTIF('Įvestis (atskiri klausimynai)'!C33:IV33,3),'Įvestis (suskaičiuota)'!E33)</f>
        <v>0</v>
      </c>
      <c r="L8" s="59">
        <f>IF(COUNTIF('Įvestis (atskiri klausimynai)'!C33:IV33,4)&gt;0,COUNTIF('Įvestis (atskiri klausimynai)'!C33:IV33,4),'Įvestis (suskaičiuota)'!F33)</f>
        <v>0</v>
      </c>
      <c r="M8" s="60">
        <f>IF(COUNTIF('Įvestis (atskiri klausimynai)'!C33:IV33,0)&gt;0,COUNTIF('Įvestis (atskiri klausimynai)'!C33:IV33,0),'Įvestis (suskaičiuota)'!G33)</f>
        <v>0</v>
      </c>
      <c r="N8" s="60">
        <v>1</v>
      </c>
      <c r="O8" s="60">
        <v>2</v>
      </c>
      <c r="P8" s="60">
        <v>3</v>
      </c>
      <c r="Q8" s="60">
        <v>4</v>
      </c>
      <c r="R8" s="60" t="s">
        <v>37</v>
      </c>
      <c r="S8" s="59" t="e">
        <f t="shared" si="5"/>
        <v>#DIV/0!</v>
      </c>
      <c r="T8" s="43"/>
    </row>
    <row r="9" spans="1:20" s="29" customFormat="1" ht="45" customHeight="1" x14ac:dyDescent="0.2">
      <c r="A9" s="53">
        <f>'Įvestis (atskiri klausimynai)'!A9</f>
        <v>7</v>
      </c>
      <c r="B9" s="54" t="str">
        <f>'Įvestis (atskiri klausimynai)'!B9</f>
        <v>7. Per paskutinius 2 mėnesius iš mano vaiko mokykloje niekas nesijuokė, nesišaipė. (Klausimas su variantais (vienas galimas pasirinkimas))</v>
      </c>
      <c r="C9" s="55">
        <f t="shared" si="0"/>
        <v>2.6</v>
      </c>
      <c r="D9" s="56"/>
      <c r="E9" s="77">
        <f t="shared" si="1"/>
        <v>0.6</v>
      </c>
      <c r="F9" s="58">
        <f t="shared" si="2"/>
        <v>75</v>
      </c>
      <c r="G9" s="58">
        <f t="shared" si="3"/>
        <v>8</v>
      </c>
      <c r="H9" s="59">
        <f t="shared" si="4"/>
        <v>45</v>
      </c>
      <c r="I9" s="59">
        <f>IF(COUNTIF('Įvestis (atskiri klausimynai)'!C9:IV9,1)&gt;0,COUNTIF('Įvestis (atskiri klausimynai)'!C9:IV9,1),'Įvestis (suskaičiuota)'!C9)</f>
        <v>15</v>
      </c>
      <c r="J9" s="59">
        <f>IF(COUNTIF('Įvestis (atskiri klausimynai)'!C9:IV9,2)&gt;0,COUNTIF('Įvestis (atskiri klausimynai)'!C9:IV9,2),'Įvestis (suskaičiuota)'!D9)</f>
        <v>15</v>
      </c>
      <c r="K9" s="59">
        <f>IF(COUNTIF('Įvestis (atskiri klausimynai)'!C9:IV9,3)&gt;0,COUNTIF('Įvestis (atskiri klausimynai)'!C9:IV9,3),'Įvestis (suskaičiuota)'!E9)</f>
        <v>30</v>
      </c>
      <c r="L9" s="59">
        <f>IF(COUNTIF('Įvestis (atskiri klausimynai)'!C9:IV9,4)&gt;0,COUNTIF('Įvestis (atskiri klausimynai)'!C9:IV9,4),'Įvestis (suskaičiuota)'!F9)</f>
        <v>15</v>
      </c>
      <c r="M9" s="60">
        <f>IF(COUNTIF('Įvestis (atskiri klausimynai)'!C9:IV9,0)&gt;0,COUNTIF('Įvestis (atskiri klausimynai)'!C9:IV9,0),'Įvestis (suskaičiuota)'!G9)</f>
        <v>8</v>
      </c>
      <c r="N9" s="60">
        <v>1</v>
      </c>
      <c r="O9" s="60">
        <v>2</v>
      </c>
      <c r="P9" s="60">
        <v>3</v>
      </c>
      <c r="Q9" s="60">
        <v>4</v>
      </c>
      <c r="R9" s="60" t="s">
        <v>37</v>
      </c>
      <c r="S9" s="59">
        <f t="shared" si="5"/>
        <v>1.0266713466606798</v>
      </c>
      <c r="T9" s="43"/>
    </row>
    <row r="10" spans="1:20" s="29" customFormat="1" ht="45" customHeight="1" x14ac:dyDescent="0.2">
      <c r="A10" s="53">
        <f>'Įvestis (atskiri klausimynai)'!A34</f>
        <v>32</v>
      </c>
      <c r="B10" s="54">
        <f>'Įvestis (atskiri klausimynai)'!B34</f>
        <v>0</v>
      </c>
      <c r="C10" s="55" t="e">
        <f t="shared" si="0"/>
        <v>#DIV/0!</v>
      </c>
      <c r="D10" s="56"/>
      <c r="E10" s="77" t="e">
        <f t="shared" si="1"/>
        <v>#DIV/0!</v>
      </c>
      <c r="F10" s="58">
        <f t="shared" si="2"/>
        <v>0</v>
      </c>
      <c r="G10" s="58">
        <f t="shared" si="3"/>
        <v>0</v>
      </c>
      <c r="H10" s="59">
        <f t="shared" si="4"/>
        <v>0</v>
      </c>
      <c r="I10" s="59">
        <f>IF(COUNTIF('Įvestis (atskiri klausimynai)'!C34:IV34,1)&gt;0,COUNTIF('Įvestis (atskiri klausimynai)'!C34:IV34,1),'Įvestis (suskaičiuota)'!C34)</f>
        <v>0</v>
      </c>
      <c r="J10" s="59">
        <f>IF(COUNTIF('Įvestis (atskiri klausimynai)'!C34:IV34,2)&gt;0,COUNTIF('Įvestis (atskiri klausimynai)'!C34:IV34,2),'Įvestis (suskaičiuota)'!D34)</f>
        <v>0</v>
      </c>
      <c r="K10" s="59">
        <f>IF(COUNTIF('Įvestis (atskiri klausimynai)'!C34:IV34,3)&gt;0,COUNTIF('Įvestis (atskiri klausimynai)'!C34:IV34,3),'Įvestis (suskaičiuota)'!E34)</f>
        <v>0</v>
      </c>
      <c r="L10" s="59">
        <f>IF(COUNTIF('Įvestis (atskiri klausimynai)'!C34:IV34,4)&gt;0,COUNTIF('Įvestis (atskiri klausimynai)'!C34:IV34,4),'Įvestis (suskaičiuota)'!F34)</f>
        <v>0</v>
      </c>
      <c r="M10" s="60">
        <f>IF(COUNTIF('Įvestis (atskiri klausimynai)'!C34:IV34,0)&gt;0,COUNTIF('Įvestis (atskiri klausimynai)'!C34:IV34,0),'Įvestis (suskaičiuota)'!G34)</f>
        <v>0</v>
      </c>
      <c r="N10" s="60">
        <v>1</v>
      </c>
      <c r="O10" s="60">
        <v>2</v>
      </c>
      <c r="P10" s="60">
        <v>3</v>
      </c>
      <c r="Q10" s="60">
        <v>4</v>
      </c>
      <c r="R10" s="60" t="s">
        <v>37</v>
      </c>
      <c r="S10" s="59" t="e">
        <f t="shared" si="5"/>
        <v>#DIV/0!</v>
      </c>
      <c r="T10" s="43">
        <v>100000000</v>
      </c>
    </row>
    <row r="11" spans="1:20" s="29" customFormat="1" ht="45" customHeight="1" x14ac:dyDescent="0.2">
      <c r="A11" s="35">
        <f>'Įvestis (atskiri klausimynai)'!A19</f>
        <v>17</v>
      </c>
      <c r="B11" s="54">
        <f>'Įvestis (atskiri klausimynai)'!B19</f>
        <v>0</v>
      </c>
      <c r="C11" s="55" t="e">
        <f t="shared" si="0"/>
        <v>#DIV/0!</v>
      </c>
      <c r="D11" s="56"/>
      <c r="E11" s="77" t="e">
        <f t="shared" si="1"/>
        <v>#DIV/0!</v>
      </c>
      <c r="F11" s="58">
        <f t="shared" si="2"/>
        <v>0</v>
      </c>
      <c r="G11" s="58">
        <f t="shared" si="3"/>
        <v>0</v>
      </c>
      <c r="H11" s="59">
        <f t="shared" si="4"/>
        <v>0</v>
      </c>
      <c r="I11" s="59">
        <f>IF(COUNTIF('Įvestis (atskiri klausimynai)'!C19:IV19,1)&gt;0,COUNTIF('Įvestis (atskiri klausimynai)'!C19:IV19,1),'Įvestis (suskaičiuota)'!C19)</f>
        <v>0</v>
      </c>
      <c r="J11" s="59">
        <f>IF(COUNTIF('Įvestis (atskiri klausimynai)'!C19:IV19,2)&gt;0,COUNTIF('Įvestis (atskiri klausimynai)'!C19:IV19,2),'Įvestis (suskaičiuota)'!D19)</f>
        <v>0</v>
      </c>
      <c r="K11" s="59">
        <f>IF(COUNTIF('Įvestis (atskiri klausimynai)'!C19:IV19,3)&gt;0,COUNTIF('Įvestis (atskiri klausimynai)'!C19:IV19,3),'Įvestis (suskaičiuota)'!E19)</f>
        <v>0</v>
      </c>
      <c r="L11" s="59">
        <f>IF(COUNTIF('Įvestis (atskiri klausimynai)'!C19:IV19,4)&gt;0,COUNTIF('Įvestis (atskiri klausimynai)'!C19:IV19,4),'Įvestis (suskaičiuota)'!F19)</f>
        <v>0</v>
      </c>
      <c r="M11" s="60">
        <f>IF(COUNTIF('Įvestis (atskiri klausimynai)'!C19:IV19,0)&gt;0,COUNTIF('Įvestis (atskiri klausimynai)'!C19:IV19,0),'Įvestis (suskaičiuota)'!G19)</f>
        <v>0</v>
      </c>
      <c r="N11" s="60">
        <v>1</v>
      </c>
      <c r="O11" s="60">
        <v>2</v>
      </c>
      <c r="P11" s="60">
        <v>3</v>
      </c>
      <c r="Q11" s="60">
        <v>4</v>
      </c>
      <c r="R11" s="60" t="s">
        <v>37</v>
      </c>
      <c r="S11" s="59" t="e">
        <f t="shared" si="5"/>
        <v>#DIV/0!</v>
      </c>
      <c r="T11" s="43"/>
    </row>
    <row r="12" spans="1:20" s="29" customFormat="1" ht="45" customHeight="1" x14ac:dyDescent="0.2">
      <c r="A12" s="53">
        <f>'Įvestis (atskiri klausimynai)'!A31</f>
        <v>29</v>
      </c>
      <c r="B12" s="54">
        <f>'Įvestis (atskiri klausimynai)'!B31</f>
        <v>0</v>
      </c>
      <c r="C12" s="55" t="e">
        <f t="shared" si="0"/>
        <v>#DIV/0!</v>
      </c>
      <c r="D12" s="56"/>
      <c r="E12" s="77" t="e">
        <f t="shared" si="1"/>
        <v>#DIV/0!</v>
      </c>
      <c r="F12" s="58">
        <f t="shared" si="2"/>
        <v>0</v>
      </c>
      <c r="G12" s="58">
        <f t="shared" si="3"/>
        <v>0</v>
      </c>
      <c r="H12" s="59">
        <f t="shared" si="4"/>
        <v>0</v>
      </c>
      <c r="I12" s="59">
        <f>IF(COUNTIF('Įvestis (atskiri klausimynai)'!C31:IV31,1)&gt;0,COUNTIF('Įvestis (atskiri klausimynai)'!C31:IV31,1),'Įvestis (suskaičiuota)'!C31)</f>
        <v>0</v>
      </c>
      <c r="J12" s="59">
        <f>IF(COUNTIF('Įvestis (atskiri klausimynai)'!C31:IV31,2)&gt;0,COUNTIF('Įvestis (atskiri klausimynai)'!C31:IV31,2),'Įvestis (suskaičiuota)'!D31)</f>
        <v>0</v>
      </c>
      <c r="K12" s="59">
        <f>IF(COUNTIF('Įvestis (atskiri klausimynai)'!C31:IV31,3)&gt;0,COUNTIF('Įvestis (atskiri klausimynai)'!C31:IV31,3),'Įvestis (suskaičiuota)'!E31)</f>
        <v>0</v>
      </c>
      <c r="L12" s="59">
        <f>IF(COUNTIF('Įvestis (atskiri klausimynai)'!C31:IV31,4)&gt;0,COUNTIF('Įvestis (atskiri klausimynai)'!C31:IV31,4),'Įvestis (suskaičiuota)'!F31)</f>
        <v>0</v>
      </c>
      <c r="M12" s="60">
        <f>IF(COUNTIF('Įvestis (atskiri klausimynai)'!C31:IV31,0)&gt;0,COUNTIF('Įvestis (atskiri klausimynai)'!C31:IV31,0),'Įvestis (suskaičiuota)'!G31)</f>
        <v>0</v>
      </c>
      <c r="N12" s="60">
        <v>1</v>
      </c>
      <c r="O12" s="60">
        <v>2</v>
      </c>
      <c r="P12" s="60">
        <v>3</v>
      </c>
      <c r="Q12" s="60">
        <v>4</v>
      </c>
      <c r="R12" s="60" t="s">
        <v>37</v>
      </c>
      <c r="S12" s="59" t="e">
        <f t="shared" si="5"/>
        <v>#DIV/0!</v>
      </c>
      <c r="T12" s="43">
        <v>100000000</v>
      </c>
    </row>
    <row r="13" spans="1:20" s="29" customFormat="1" ht="45" customHeight="1" x14ac:dyDescent="0.2">
      <c r="A13" s="35">
        <f>'Įvestis (atskiri klausimynai)'!A21</f>
        <v>19</v>
      </c>
      <c r="B13" s="54">
        <f>'Įvestis (atskiri klausimynai)'!B21</f>
        <v>0</v>
      </c>
      <c r="C13" s="55" t="e">
        <f t="shared" si="0"/>
        <v>#DIV/0!</v>
      </c>
      <c r="D13" s="56"/>
      <c r="E13" s="77" t="e">
        <f t="shared" si="1"/>
        <v>#DIV/0!</v>
      </c>
      <c r="F13" s="58">
        <f t="shared" si="2"/>
        <v>0</v>
      </c>
      <c r="G13" s="58">
        <f t="shared" si="3"/>
        <v>0</v>
      </c>
      <c r="H13" s="59">
        <f t="shared" si="4"/>
        <v>0</v>
      </c>
      <c r="I13" s="59">
        <f>IF(COUNTIF('Įvestis (atskiri klausimynai)'!C21:IV21,1)&gt;0,COUNTIF('Įvestis (atskiri klausimynai)'!C21:IV21,1),'Įvestis (suskaičiuota)'!C21)</f>
        <v>0</v>
      </c>
      <c r="J13" s="59">
        <f>IF(COUNTIF('Įvestis (atskiri klausimynai)'!C21:IV21,2)&gt;0,COUNTIF('Įvestis (atskiri klausimynai)'!C21:IV21,2),'Įvestis (suskaičiuota)'!D21)</f>
        <v>0</v>
      </c>
      <c r="K13" s="59">
        <f>IF(COUNTIF('Įvestis (atskiri klausimynai)'!C21:IV21,3)&gt;0,COUNTIF('Įvestis (atskiri klausimynai)'!C21:IV21,3),'Įvestis (suskaičiuota)'!E21)</f>
        <v>0</v>
      </c>
      <c r="L13" s="59">
        <f>IF(COUNTIF('Įvestis (atskiri klausimynai)'!C21:IV21,4)&gt;0,COUNTIF('Įvestis (atskiri klausimynai)'!C21:IV21,4),'Įvestis (suskaičiuota)'!F21)</f>
        <v>0</v>
      </c>
      <c r="M13" s="60">
        <f>IF(COUNTIF('Įvestis (atskiri klausimynai)'!C21:IV21,0)&gt;0,COUNTIF('Įvestis (atskiri klausimynai)'!C21:IV21,0),'Įvestis (suskaičiuota)'!G21)</f>
        <v>0</v>
      </c>
      <c r="N13" s="60">
        <v>1</v>
      </c>
      <c r="O13" s="60">
        <v>2</v>
      </c>
      <c r="P13" s="60">
        <v>3</v>
      </c>
      <c r="Q13" s="60">
        <v>4</v>
      </c>
      <c r="R13" s="60" t="s">
        <v>37</v>
      </c>
      <c r="S13" s="59" t="e">
        <f t="shared" si="5"/>
        <v>#DIV/0!</v>
      </c>
      <c r="T13" s="43"/>
    </row>
    <row r="14" spans="1:20" s="29" customFormat="1" ht="45" customHeight="1" x14ac:dyDescent="0.2">
      <c r="A14" s="53">
        <f>'Įvestis (atskiri klausimynai)'!A29</f>
        <v>27</v>
      </c>
      <c r="B14" s="54">
        <f>'Įvestis (atskiri klausimynai)'!B29</f>
        <v>0</v>
      </c>
      <c r="C14" s="55" t="e">
        <f t="shared" si="0"/>
        <v>#DIV/0!</v>
      </c>
      <c r="D14" s="56"/>
      <c r="E14" s="77" t="e">
        <f t="shared" si="1"/>
        <v>#DIV/0!</v>
      </c>
      <c r="F14" s="58">
        <f t="shared" si="2"/>
        <v>0</v>
      </c>
      <c r="G14" s="58">
        <f t="shared" si="3"/>
        <v>0</v>
      </c>
      <c r="H14" s="59">
        <f t="shared" si="4"/>
        <v>0</v>
      </c>
      <c r="I14" s="59">
        <f>IF(COUNTIF('Įvestis (atskiri klausimynai)'!C29:IV29,1)&gt;0,COUNTIF('Įvestis (atskiri klausimynai)'!C29:IV29,1),'Įvestis (suskaičiuota)'!C29)</f>
        <v>0</v>
      </c>
      <c r="J14" s="59">
        <f>IF(COUNTIF('Įvestis (atskiri klausimynai)'!C29:IV29,2)&gt;0,COUNTIF('Įvestis (atskiri klausimynai)'!C29:IV29,2),'Įvestis (suskaičiuota)'!D29)</f>
        <v>0</v>
      </c>
      <c r="K14" s="59">
        <f>IF(COUNTIF('Įvestis (atskiri klausimynai)'!C29:IV29,3)&gt;0,COUNTIF('Įvestis (atskiri klausimynai)'!C29:IV29,3),'Įvestis (suskaičiuota)'!E29)</f>
        <v>0</v>
      </c>
      <c r="L14" s="59">
        <f>IF(COUNTIF('Įvestis (atskiri klausimynai)'!C29:IV29,4)&gt;0,COUNTIF('Įvestis (atskiri klausimynai)'!C29:IV29,4),'Įvestis (suskaičiuota)'!F29)</f>
        <v>0</v>
      </c>
      <c r="M14" s="60">
        <f>IF(COUNTIF('Įvestis (atskiri klausimynai)'!C29:IV29,0)&gt;0,COUNTIF('Įvestis (atskiri klausimynai)'!C29:IV29,0),'Įvestis (suskaičiuota)'!G29)</f>
        <v>0</v>
      </c>
      <c r="N14" s="60">
        <v>1</v>
      </c>
      <c r="O14" s="60">
        <v>2</v>
      </c>
      <c r="P14" s="60">
        <v>3</v>
      </c>
      <c r="Q14" s="60">
        <v>4</v>
      </c>
      <c r="R14" s="60" t="s">
        <v>37</v>
      </c>
      <c r="S14" s="59" t="e">
        <f t="shared" si="5"/>
        <v>#DIV/0!</v>
      </c>
      <c r="T14" s="43"/>
    </row>
    <row r="15" spans="1:20" s="29" customFormat="1" ht="45" customHeight="1" x14ac:dyDescent="0.2">
      <c r="A15" s="35">
        <f>'Įvestis (atskiri klausimynai)'!A24</f>
        <v>22</v>
      </c>
      <c r="B15" s="54">
        <f>'Įvestis (atskiri klausimynai)'!B24</f>
        <v>0</v>
      </c>
      <c r="C15" s="55" t="e">
        <f t="shared" si="0"/>
        <v>#DIV/0!</v>
      </c>
      <c r="D15" s="56"/>
      <c r="E15" s="77" t="e">
        <f t="shared" si="1"/>
        <v>#DIV/0!</v>
      </c>
      <c r="F15" s="58">
        <f t="shared" si="2"/>
        <v>0</v>
      </c>
      <c r="G15" s="58">
        <f t="shared" si="3"/>
        <v>0</v>
      </c>
      <c r="H15" s="59">
        <f t="shared" si="4"/>
        <v>0</v>
      </c>
      <c r="I15" s="59">
        <f>IF(COUNTIF('Įvestis (atskiri klausimynai)'!C24:IV24,1)&gt;0,COUNTIF('Įvestis (atskiri klausimynai)'!C24:IV24,1),'Įvestis (suskaičiuota)'!C24)</f>
        <v>0</v>
      </c>
      <c r="J15" s="59">
        <f>IF(COUNTIF('Įvestis (atskiri klausimynai)'!C24:IV24,2)&gt;0,COUNTIF('Įvestis (atskiri klausimynai)'!C24:IV24,2),'Įvestis (suskaičiuota)'!D24)</f>
        <v>0</v>
      </c>
      <c r="K15" s="59">
        <f>IF(COUNTIF('Įvestis (atskiri klausimynai)'!C24:IV24,3)&gt;0,COUNTIF('Įvestis (atskiri klausimynai)'!C24:IV24,3),'Įvestis (suskaičiuota)'!E24)</f>
        <v>0</v>
      </c>
      <c r="L15" s="59">
        <f>IF(COUNTIF('Įvestis (atskiri klausimynai)'!C24:IV24,4)&gt;0,COUNTIF('Įvestis (atskiri klausimynai)'!C24:IV24,4),'Įvestis (suskaičiuota)'!F24)</f>
        <v>0</v>
      </c>
      <c r="M15" s="60">
        <f>IF(COUNTIF('Įvestis (atskiri klausimynai)'!C24:IV24,0)&gt;0,COUNTIF('Įvestis (atskiri klausimynai)'!C24:IV24,0),'Įvestis (suskaičiuota)'!G24)</f>
        <v>0</v>
      </c>
      <c r="N15" s="60">
        <v>1</v>
      </c>
      <c r="O15" s="60">
        <v>2</v>
      </c>
      <c r="P15" s="60">
        <v>3</v>
      </c>
      <c r="Q15" s="60">
        <v>4</v>
      </c>
      <c r="R15" s="60" t="s">
        <v>37</v>
      </c>
      <c r="S15" s="59" t="e">
        <f t="shared" si="5"/>
        <v>#DIV/0!</v>
      </c>
      <c r="T15" s="43"/>
    </row>
    <row r="16" spans="1:20" s="29" customFormat="1" ht="45" customHeight="1" x14ac:dyDescent="0.2">
      <c r="A16" s="35">
        <f>'Įvestis (atskiri klausimynai)'!A17</f>
        <v>15</v>
      </c>
      <c r="B16" s="54">
        <f>'Įvestis (atskiri klausimynai)'!B17</f>
        <v>0</v>
      </c>
      <c r="C16" s="55" t="e">
        <f t="shared" si="0"/>
        <v>#DIV/0!</v>
      </c>
      <c r="D16" s="56"/>
      <c r="E16" s="77" t="e">
        <f t="shared" si="1"/>
        <v>#DIV/0!</v>
      </c>
      <c r="F16" s="58">
        <f t="shared" si="2"/>
        <v>0</v>
      </c>
      <c r="G16" s="58">
        <f t="shared" si="3"/>
        <v>0</v>
      </c>
      <c r="H16" s="59">
        <f t="shared" si="4"/>
        <v>0</v>
      </c>
      <c r="I16" s="59">
        <f>IF(COUNTIF('Įvestis (atskiri klausimynai)'!C17:IV17,1)&gt;0,COUNTIF('Įvestis (atskiri klausimynai)'!C17:IV17,1),'Įvestis (suskaičiuota)'!C17)</f>
        <v>0</v>
      </c>
      <c r="J16" s="59">
        <f>IF(COUNTIF('Įvestis (atskiri klausimynai)'!C17:IV17,2)&gt;0,COUNTIF('Įvestis (atskiri klausimynai)'!C17:IV17,2),'Įvestis (suskaičiuota)'!D17)</f>
        <v>0</v>
      </c>
      <c r="K16" s="59">
        <f>IF(COUNTIF('Įvestis (atskiri klausimynai)'!C17:IV17,3)&gt;0,COUNTIF('Įvestis (atskiri klausimynai)'!C17:IV17,3),'Įvestis (suskaičiuota)'!E17)</f>
        <v>0</v>
      </c>
      <c r="L16" s="59">
        <f>IF(COUNTIF('Įvestis (atskiri klausimynai)'!C17:IV17,4)&gt;0,COUNTIF('Įvestis (atskiri klausimynai)'!C17:IV17,4),'Įvestis (suskaičiuota)'!F17)</f>
        <v>0</v>
      </c>
      <c r="M16" s="60">
        <f>IF(COUNTIF('Įvestis (atskiri klausimynai)'!C17:IV17,0)&gt;0,COUNTIF('Įvestis (atskiri klausimynai)'!C17:IV17,0),'Įvestis (suskaičiuota)'!G17)</f>
        <v>0</v>
      </c>
      <c r="N16" s="60">
        <v>1</v>
      </c>
      <c r="O16" s="60">
        <v>2</v>
      </c>
      <c r="P16" s="60">
        <v>3</v>
      </c>
      <c r="Q16" s="60">
        <v>4</v>
      </c>
      <c r="R16" s="60" t="s">
        <v>37</v>
      </c>
      <c r="S16" s="59" t="e">
        <f t="shared" si="5"/>
        <v>#DIV/0!</v>
      </c>
      <c r="T16" s="43">
        <v>-100000000</v>
      </c>
    </row>
    <row r="17" spans="1:20" s="29" customFormat="1" ht="45" customHeight="1" x14ac:dyDescent="0.2">
      <c r="A17" s="53">
        <f>'Įvestis (atskiri klausimynai)'!A28</f>
        <v>26</v>
      </c>
      <c r="B17" s="54">
        <f>'Įvestis (atskiri klausimynai)'!B28</f>
        <v>0</v>
      </c>
      <c r="C17" s="55" t="e">
        <f t="shared" si="0"/>
        <v>#DIV/0!</v>
      </c>
      <c r="D17" s="56"/>
      <c r="E17" s="77" t="e">
        <f t="shared" si="1"/>
        <v>#DIV/0!</v>
      </c>
      <c r="F17" s="58">
        <f t="shared" si="2"/>
        <v>0</v>
      </c>
      <c r="G17" s="58">
        <f t="shared" si="3"/>
        <v>0</v>
      </c>
      <c r="H17" s="59">
        <f t="shared" si="4"/>
        <v>0</v>
      </c>
      <c r="I17" s="59">
        <f>IF(COUNTIF('Įvestis (atskiri klausimynai)'!C28:IV28,1)&gt;0,COUNTIF('Įvestis (atskiri klausimynai)'!C28:IV28,1),'Įvestis (suskaičiuota)'!C28)</f>
        <v>0</v>
      </c>
      <c r="J17" s="59">
        <f>IF(COUNTIF('Įvestis (atskiri klausimynai)'!C28:IV28,2)&gt;0,COUNTIF('Įvestis (atskiri klausimynai)'!C28:IV28,2),'Įvestis (suskaičiuota)'!D28)</f>
        <v>0</v>
      </c>
      <c r="K17" s="59">
        <f>IF(COUNTIF('Įvestis (atskiri klausimynai)'!C28:IV28,3)&gt;0,COUNTIF('Įvestis (atskiri klausimynai)'!C28:IV28,3),'Įvestis (suskaičiuota)'!E28)</f>
        <v>0</v>
      </c>
      <c r="L17" s="59">
        <f>IF(COUNTIF('Įvestis (atskiri klausimynai)'!C28:IV28,4)&gt;0,COUNTIF('Įvestis (atskiri klausimynai)'!C28:IV28,4),'Įvestis (suskaičiuota)'!F28)</f>
        <v>0</v>
      </c>
      <c r="M17" s="60">
        <f>IF(COUNTIF('Įvestis (atskiri klausimynai)'!C28:IV28,0)&gt;0,COUNTIF('Įvestis (atskiri klausimynai)'!C28:IV28,0),'Įvestis (suskaičiuota)'!G28)</f>
        <v>0</v>
      </c>
      <c r="N17" s="60">
        <v>1</v>
      </c>
      <c r="O17" s="60">
        <v>2</v>
      </c>
      <c r="P17" s="60">
        <v>3</v>
      </c>
      <c r="Q17" s="60">
        <v>4</v>
      </c>
      <c r="R17" s="60" t="s">
        <v>37</v>
      </c>
      <c r="S17" s="59" t="e">
        <f t="shared" si="5"/>
        <v>#DIV/0!</v>
      </c>
      <c r="T17" s="43"/>
    </row>
    <row r="18" spans="1:20" s="29" customFormat="1" ht="45" customHeight="1" x14ac:dyDescent="0.2">
      <c r="A18" s="53">
        <f>'Įvestis (atskiri klausimynai)'!A7</f>
        <v>5</v>
      </c>
      <c r="B18" s="54" t="str">
        <f>'Įvestis (atskiri klausimynai)'!B7</f>
        <v>5. Į mokyklą mano vaikas eina noriai. (Klausimas su variantais (vienas galimas pasirinkimas))</v>
      </c>
      <c r="C18" s="55">
        <f t="shared" si="0"/>
        <v>3.1566265060240966</v>
      </c>
      <c r="D18" s="56"/>
      <c r="E18" s="77">
        <f t="shared" si="1"/>
        <v>0.81927710843373491</v>
      </c>
      <c r="F18" s="58">
        <f t="shared" si="2"/>
        <v>83</v>
      </c>
      <c r="G18" s="58">
        <f t="shared" si="3"/>
        <v>0</v>
      </c>
      <c r="H18" s="59">
        <f t="shared" si="4"/>
        <v>68</v>
      </c>
      <c r="I18" s="59">
        <f>IF(COUNTIF('Įvestis (atskiri klausimynai)'!C7:IV7,1)&gt;0,COUNTIF('Įvestis (atskiri klausimynai)'!C7:IV7,1),'Įvestis (suskaičiuota)'!C7)</f>
        <v>6</v>
      </c>
      <c r="J18" s="59">
        <f>IF(COUNTIF('Įvestis (atskiri klausimynai)'!C7:IV7,2)&gt;0,COUNTIF('Įvestis (atskiri klausimynai)'!C7:IV7,2),'Įvestis (suskaičiuota)'!D7)</f>
        <v>9</v>
      </c>
      <c r="K18" s="59">
        <f>IF(COUNTIF('Įvestis (atskiri klausimynai)'!C7:IV7,3)&gt;0,COUNTIF('Įvestis (atskiri klausimynai)'!C7:IV7,3),'Įvestis (suskaičiuota)'!E7)</f>
        <v>34</v>
      </c>
      <c r="L18" s="59">
        <f>IF(COUNTIF('Įvestis (atskiri klausimynai)'!C7:IV7,4)&gt;0,COUNTIF('Įvestis (atskiri klausimynai)'!C7:IV7,4),'Įvestis (suskaičiuota)'!F7)</f>
        <v>34</v>
      </c>
      <c r="M18" s="60">
        <f>IF(COUNTIF('Įvestis (atskiri klausimynai)'!C7:IV7,0)&gt;0,COUNTIF('Įvestis (atskiri klausimynai)'!C7:IV7,0),'Įvestis (suskaičiuota)'!G7)</f>
        <v>0</v>
      </c>
      <c r="N18" s="60">
        <v>1</v>
      </c>
      <c r="O18" s="60">
        <v>2</v>
      </c>
      <c r="P18" s="60">
        <v>3</v>
      </c>
      <c r="Q18" s="60">
        <v>4</v>
      </c>
      <c r="R18" s="60" t="s">
        <v>37</v>
      </c>
      <c r="S18" s="59">
        <f t="shared" si="5"/>
        <v>0.89007984995103828</v>
      </c>
      <c r="T18" s="43">
        <v>100000000</v>
      </c>
    </row>
    <row r="19" spans="1:20" s="29" customFormat="1" ht="45" customHeight="1" x14ac:dyDescent="0.2">
      <c r="A19" s="35">
        <f>'Įvestis (atskiri klausimynai)'!A20</f>
        <v>18</v>
      </c>
      <c r="B19" s="54">
        <f>'Įvestis (atskiri klausimynai)'!B20</f>
        <v>0</v>
      </c>
      <c r="C19" s="55" t="e">
        <f t="shared" si="0"/>
        <v>#DIV/0!</v>
      </c>
      <c r="D19" s="56"/>
      <c r="E19" s="77" t="e">
        <f t="shared" si="1"/>
        <v>#DIV/0!</v>
      </c>
      <c r="F19" s="58">
        <f t="shared" si="2"/>
        <v>0</v>
      </c>
      <c r="G19" s="58">
        <f t="shared" si="3"/>
        <v>0</v>
      </c>
      <c r="H19" s="59">
        <f t="shared" si="4"/>
        <v>0</v>
      </c>
      <c r="I19" s="59">
        <f>IF(COUNTIF('Įvestis (atskiri klausimynai)'!C20:IV20,1)&gt;0,COUNTIF('Įvestis (atskiri klausimynai)'!C20:IV20,1),'Įvestis (suskaičiuota)'!C20)</f>
        <v>0</v>
      </c>
      <c r="J19" s="59">
        <f>IF(COUNTIF('Įvestis (atskiri klausimynai)'!C20:IV20,2)&gt;0,COUNTIF('Įvestis (atskiri klausimynai)'!C20:IV20,2),'Įvestis (suskaičiuota)'!D20)</f>
        <v>0</v>
      </c>
      <c r="K19" s="59">
        <f>IF(COUNTIF('Įvestis (atskiri klausimynai)'!C20:IV20,3)&gt;0,COUNTIF('Įvestis (atskiri klausimynai)'!C20:IV20,3),'Įvestis (suskaičiuota)'!E20)</f>
        <v>0</v>
      </c>
      <c r="L19" s="59">
        <f>IF(COUNTIF('Įvestis (atskiri klausimynai)'!C20:IV20,4)&gt;0,COUNTIF('Įvestis (atskiri klausimynai)'!C20:IV20,4),'Įvestis (suskaičiuota)'!F20)</f>
        <v>0</v>
      </c>
      <c r="M19" s="60">
        <f>IF(COUNTIF('Įvestis (atskiri klausimynai)'!C20:IV20,0)&gt;0,COUNTIF('Įvestis (atskiri klausimynai)'!C20:IV20,0),'Įvestis (suskaičiuota)'!G20)</f>
        <v>0</v>
      </c>
      <c r="N19" s="60">
        <v>1</v>
      </c>
      <c r="O19" s="60">
        <v>2</v>
      </c>
      <c r="P19" s="60">
        <v>3</v>
      </c>
      <c r="Q19" s="60">
        <v>4</v>
      </c>
      <c r="R19" s="60" t="s">
        <v>37</v>
      </c>
      <c r="S19" s="59" t="e">
        <f t="shared" si="5"/>
        <v>#DIV/0!</v>
      </c>
      <c r="T19" s="43"/>
    </row>
    <row r="20" spans="1:20" s="29" customFormat="1" ht="45" customHeight="1" x14ac:dyDescent="0.2">
      <c r="A20" s="35">
        <f>'Įvestis (atskiri klausimynai)'!A22</f>
        <v>20</v>
      </c>
      <c r="B20" s="54">
        <f>'Įvestis (atskiri klausimynai)'!B22</f>
        <v>0</v>
      </c>
      <c r="C20" s="55" t="e">
        <f t="shared" si="0"/>
        <v>#DIV/0!</v>
      </c>
      <c r="D20" s="56"/>
      <c r="E20" s="77" t="e">
        <f t="shared" si="1"/>
        <v>#DIV/0!</v>
      </c>
      <c r="F20" s="58">
        <f t="shared" si="2"/>
        <v>0</v>
      </c>
      <c r="G20" s="58">
        <f t="shared" si="3"/>
        <v>0</v>
      </c>
      <c r="H20" s="59">
        <f t="shared" si="4"/>
        <v>0</v>
      </c>
      <c r="I20" s="59">
        <f>IF(COUNTIF('Įvestis (atskiri klausimynai)'!C22:IV22,1)&gt;0,COUNTIF('Įvestis (atskiri klausimynai)'!C22:IV22,1),'Įvestis (suskaičiuota)'!C22)</f>
        <v>0</v>
      </c>
      <c r="J20" s="59">
        <f>IF(COUNTIF('Įvestis (atskiri klausimynai)'!C22:IV22,2)&gt;0,COUNTIF('Įvestis (atskiri klausimynai)'!C22:IV22,2),'Įvestis (suskaičiuota)'!D22)</f>
        <v>0</v>
      </c>
      <c r="K20" s="59">
        <f>IF(COUNTIF('Įvestis (atskiri klausimynai)'!C22:IV22,3)&gt;0,COUNTIF('Įvestis (atskiri klausimynai)'!C22:IV22,3),'Įvestis (suskaičiuota)'!E22)</f>
        <v>0</v>
      </c>
      <c r="L20" s="59">
        <f>IF(COUNTIF('Įvestis (atskiri klausimynai)'!C22:IV22,4)&gt;0,COUNTIF('Įvestis (atskiri klausimynai)'!C22:IV22,4),'Įvestis (suskaičiuota)'!F22)</f>
        <v>0</v>
      </c>
      <c r="M20" s="60">
        <f>IF(COUNTIF('Įvestis (atskiri klausimynai)'!C22:IV22,0)&gt;0,COUNTIF('Įvestis (atskiri klausimynai)'!C22:IV22,0),'Įvestis (suskaičiuota)'!G22)</f>
        <v>0</v>
      </c>
      <c r="N20" s="60">
        <v>1</v>
      </c>
      <c r="O20" s="60">
        <v>2</v>
      </c>
      <c r="P20" s="60">
        <v>3</v>
      </c>
      <c r="Q20" s="60">
        <v>4</v>
      </c>
      <c r="R20" s="60" t="s">
        <v>37</v>
      </c>
      <c r="S20" s="59" t="e">
        <f t="shared" si="5"/>
        <v>#DIV/0!</v>
      </c>
      <c r="T20" s="43">
        <v>100000000</v>
      </c>
    </row>
    <row r="21" spans="1:20" s="29" customFormat="1" ht="45" customHeight="1" x14ac:dyDescent="0.2">
      <c r="A21" s="35">
        <f>'Įvestis (atskiri klausimynai)'!A23</f>
        <v>21</v>
      </c>
      <c r="B21" s="54">
        <f>'Įvestis (atskiri klausimynai)'!B23</f>
        <v>0</v>
      </c>
      <c r="C21" s="55" t="e">
        <f t="shared" si="0"/>
        <v>#DIV/0!</v>
      </c>
      <c r="D21" s="56"/>
      <c r="E21" s="77" t="e">
        <f t="shared" si="1"/>
        <v>#DIV/0!</v>
      </c>
      <c r="F21" s="58">
        <f t="shared" si="2"/>
        <v>0</v>
      </c>
      <c r="G21" s="58">
        <f t="shared" si="3"/>
        <v>0</v>
      </c>
      <c r="H21" s="59">
        <f t="shared" si="4"/>
        <v>0</v>
      </c>
      <c r="I21" s="59">
        <f>IF(COUNTIF('Įvestis (atskiri klausimynai)'!C23:IV23,1)&gt;0,COUNTIF('Įvestis (atskiri klausimynai)'!C23:IV23,1),'Įvestis (suskaičiuota)'!C23)</f>
        <v>0</v>
      </c>
      <c r="J21" s="59">
        <f>IF(COUNTIF('Įvestis (atskiri klausimynai)'!C23:IV23,2)&gt;0,COUNTIF('Įvestis (atskiri klausimynai)'!C23:IV23,2),'Įvestis (suskaičiuota)'!D23)</f>
        <v>0</v>
      </c>
      <c r="K21" s="59">
        <f>IF(COUNTIF('Įvestis (atskiri klausimynai)'!C23:IV23,3)&gt;0,COUNTIF('Įvestis (atskiri klausimynai)'!C23:IV23,3),'Įvestis (suskaičiuota)'!E23)</f>
        <v>0</v>
      </c>
      <c r="L21" s="59">
        <f>IF(COUNTIF('Įvestis (atskiri klausimynai)'!C23:IV23,4)&gt;0,COUNTIF('Įvestis (atskiri klausimynai)'!C23:IV23,4),'Įvestis (suskaičiuota)'!F23)</f>
        <v>0</v>
      </c>
      <c r="M21" s="60">
        <f>IF(COUNTIF('Įvestis (atskiri klausimynai)'!C23:IV23,0)&gt;0,COUNTIF('Įvestis (atskiri klausimynai)'!C23:IV23,0),'Įvestis (suskaičiuota)'!G23)</f>
        <v>0</v>
      </c>
      <c r="N21" s="60">
        <v>1</v>
      </c>
      <c r="O21" s="60">
        <v>2</v>
      </c>
      <c r="P21" s="60">
        <v>3</v>
      </c>
      <c r="Q21" s="60">
        <v>4</v>
      </c>
      <c r="R21" s="60" t="s">
        <v>37</v>
      </c>
      <c r="S21" s="59" t="e">
        <f t="shared" si="5"/>
        <v>#DIV/0!</v>
      </c>
      <c r="T21" s="43">
        <v>-100000000</v>
      </c>
    </row>
    <row r="22" spans="1:20" s="29" customFormat="1" ht="45" customHeight="1" x14ac:dyDescent="0.2">
      <c r="A22" s="53">
        <f>'Įvestis (atskiri klausimynai)'!A30</f>
        <v>28</v>
      </c>
      <c r="B22" s="54">
        <f>'Įvestis (atskiri klausimynai)'!B30</f>
        <v>0</v>
      </c>
      <c r="C22" s="55" t="e">
        <f t="shared" si="0"/>
        <v>#DIV/0!</v>
      </c>
      <c r="D22" s="56"/>
      <c r="E22" s="77" t="e">
        <f t="shared" si="1"/>
        <v>#DIV/0!</v>
      </c>
      <c r="F22" s="58">
        <f t="shared" si="2"/>
        <v>0</v>
      </c>
      <c r="G22" s="58">
        <f t="shared" si="3"/>
        <v>0</v>
      </c>
      <c r="H22" s="59">
        <f t="shared" si="4"/>
        <v>0</v>
      </c>
      <c r="I22" s="59">
        <f>IF(COUNTIF('Įvestis (atskiri klausimynai)'!C30:IV30,1)&gt;0,COUNTIF('Įvestis (atskiri klausimynai)'!C30:IV30,1),'Įvestis (suskaičiuota)'!C30)</f>
        <v>0</v>
      </c>
      <c r="J22" s="59">
        <f>IF(COUNTIF('Įvestis (atskiri klausimynai)'!C30:IV30,2)&gt;0,COUNTIF('Įvestis (atskiri klausimynai)'!C30:IV30,2),'Įvestis (suskaičiuota)'!D30)</f>
        <v>0</v>
      </c>
      <c r="K22" s="59">
        <f>IF(COUNTIF('Įvestis (atskiri klausimynai)'!C30:IV30,3)&gt;0,COUNTIF('Įvestis (atskiri klausimynai)'!C30:IV30,3),'Įvestis (suskaičiuota)'!E30)</f>
        <v>0</v>
      </c>
      <c r="L22" s="59">
        <f>IF(COUNTIF('Įvestis (atskiri klausimynai)'!C30:IV30,4)&gt;0,COUNTIF('Įvestis (atskiri klausimynai)'!C30:IV30,4),'Įvestis (suskaičiuota)'!F30)</f>
        <v>0</v>
      </c>
      <c r="M22" s="60">
        <f>IF(COUNTIF('Įvestis (atskiri klausimynai)'!C30:IV30,0)&gt;0,COUNTIF('Įvestis (atskiri klausimynai)'!C30:IV30,0),'Įvestis (suskaičiuota)'!G30)</f>
        <v>0</v>
      </c>
      <c r="N22" s="60">
        <v>1</v>
      </c>
      <c r="O22" s="60">
        <v>2</v>
      </c>
      <c r="P22" s="60">
        <v>3</v>
      </c>
      <c r="Q22" s="60">
        <v>4</v>
      </c>
      <c r="R22" s="60" t="s">
        <v>37</v>
      </c>
      <c r="S22" s="59" t="e">
        <f t="shared" si="5"/>
        <v>#DIV/0!</v>
      </c>
      <c r="T22" s="43"/>
    </row>
    <row r="23" spans="1:20" s="29" customFormat="1" ht="45" customHeight="1" x14ac:dyDescent="0.2">
      <c r="A23" s="53">
        <f>'Įvestis (atskiri klausimynai)'!A13</f>
        <v>11</v>
      </c>
      <c r="B23" s="54" t="str">
        <f>'Įvestis (atskiri klausimynai)'!B13</f>
        <v>11. Mano vaikas per pamoką gali pasirinkti užduotis pagal savo gebėjimus. (Klausimas su variantais (vienas galimas pasirinkimas))</v>
      </c>
      <c r="C23" s="55">
        <f t="shared" si="0"/>
        <v>2.4266666666666667</v>
      </c>
      <c r="D23" s="56"/>
      <c r="E23" s="77">
        <f t="shared" si="1"/>
        <v>0.52</v>
      </c>
      <c r="F23" s="58">
        <f t="shared" si="2"/>
        <v>75</v>
      </c>
      <c r="G23" s="58">
        <f t="shared" si="3"/>
        <v>8</v>
      </c>
      <c r="H23" s="59">
        <f t="shared" si="4"/>
        <v>39</v>
      </c>
      <c r="I23" s="59">
        <f>IF(COUNTIF('Įvestis (atskiri klausimynai)'!C13:IV13,1)&gt;0,COUNTIF('Įvestis (atskiri klausimynai)'!C13:IV13,1),'Įvestis (suskaičiuota)'!C13)</f>
        <v>20</v>
      </c>
      <c r="J23" s="59">
        <f>IF(COUNTIF('Įvestis (atskiri klausimynai)'!C13:IV13,2)&gt;0,COUNTIF('Įvestis (atskiri klausimynai)'!C13:IV13,2),'Įvestis (suskaičiuota)'!D13)</f>
        <v>16</v>
      </c>
      <c r="K23" s="59">
        <f>IF(COUNTIF('Įvestis (atskiri klausimynai)'!C13:IV13,3)&gt;0,COUNTIF('Įvestis (atskiri klausimynai)'!C13:IV13,3),'Įvestis (suskaičiuota)'!E13)</f>
        <v>26</v>
      </c>
      <c r="L23" s="59">
        <f>IF(COUNTIF('Įvestis (atskiri klausimynai)'!C13:IV13,4)&gt;0,COUNTIF('Įvestis (atskiri klausimynai)'!C13:IV13,4),'Įvestis (suskaičiuota)'!F13)</f>
        <v>13</v>
      </c>
      <c r="M23" s="60">
        <f>IF(COUNTIF('Įvestis (atskiri klausimynai)'!C13:IV13,0)&gt;0,COUNTIF('Įvestis (atskiri klausimynai)'!C13:IV13,0),'Įvestis (suskaičiuota)'!G13)</f>
        <v>8</v>
      </c>
      <c r="N23" s="60">
        <v>1</v>
      </c>
      <c r="O23" s="60">
        <v>2</v>
      </c>
      <c r="P23" s="60">
        <v>3</v>
      </c>
      <c r="Q23" s="60">
        <v>4</v>
      </c>
      <c r="R23" s="60" t="s">
        <v>37</v>
      </c>
      <c r="S23" s="59">
        <f t="shared" si="5"/>
        <v>1.0676234447687161</v>
      </c>
      <c r="T23" s="43"/>
    </row>
    <row r="24" spans="1:20" s="29" customFormat="1" ht="45" customHeight="1" x14ac:dyDescent="0.2">
      <c r="A24" s="35">
        <f>'Įvestis (atskiri klausimynai)'!A18</f>
        <v>16</v>
      </c>
      <c r="B24" s="54">
        <f>'Įvestis (atskiri klausimynai)'!B18</f>
        <v>0</v>
      </c>
      <c r="C24" s="55" t="e">
        <f t="shared" si="0"/>
        <v>#DIV/0!</v>
      </c>
      <c r="D24" s="56"/>
      <c r="E24" s="77" t="e">
        <f t="shared" si="1"/>
        <v>#DIV/0!</v>
      </c>
      <c r="F24" s="58">
        <f t="shared" si="2"/>
        <v>0</v>
      </c>
      <c r="G24" s="58">
        <f t="shared" si="3"/>
        <v>0</v>
      </c>
      <c r="H24" s="59">
        <f t="shared" si="4"/>
        <v>0</v>
      </c>
      <c r="I24" s="59">
        <f>IF(COUNTIF('Įvestis (atskiri klausimynai)'!C18:IV18,1)&gt;0,COUNTIF('Įvestis (atskiri klausimynai)'!C18:IV18,1),'Įvestis (suskaičiuota)'!C18)</f>
        <v>0</v>
      </c>
      <c r="J24" s="59">
        <f>IF(COUNTIF('Įvestis (atskiri klausimynai)'!C18:IV18,2)&gt;0,COUNTIF('Įvestis (atskiri klausimynai)'!C18:IV18,2),'Įvestis (suskaičiuota)'!D18)</f>
        <v>0</v>
      </c>
      <c r="K24" s="59">
        <f>IF(COUNTIF('Įvestis (atskiri klausimynai)'!C18:IV18,3)&gt;0,COUNTIF('Įvestis (atskiri klausimynai)'!C18:IV18,3),'Įvestis (suskaičiuota)'!E18)</f>
        <v>0</v>
      </c>
      <c r="L24" s="59">
        <f>IF(COUNTIF('Įvestis (atskiri klausimynai)'!C18:IV18,4)&gt;0,COUNTIF('Įvestis (atskiri klausimynai)'!C18:IV18,4),'Įvestis (suskaičiuota)'!F18)</f>
        <v>0</v>
      </c>
      <c r="M24" s="60">
        <f>IF(COUNTIF('Įvestis (atskiri klausimynai)'!C18:IV18,0)&gt;0,COUNTIF('Įvestis (atskiri klausimynai)'!C18:IV18,0),'Įvestis (suskaičiuota)'!G18)</f>
        <v>0</v>
      </c>
      <c r="N24" s="60">
        <v>1</v>
      </c>
      <c r="O24" s="60">
        <v>2</v>
      </c>
      <c r="P24" s="60">
        <v>3</v>
      </c>
      <c r="Q24" s="60">
        <v>4</v>
      </c>
      <c r="R24" s="60" t="s">
        <v>37</v>
      </c>
      <c r="S24" s="59" t="e">
        <f t="shared" si="5"/>
        <v>#DIV/0!</v>
      </c>
      <c r="T24" s="43"/>
    </row>
    <row r="25" spans="1:20" s="29" customFormat="1" ht="45" customHeight="1" x14ac:dyDescent="0.2">
      <c r="A25" s="53">
        <f>'Įvestis (atskiri klausimynai)'!A26</f>
        <v>24</v>
      </c>
      <c r="B25" s="54">
        <f>'Įvestis (atskiri klausimynai)'!B26</f>
        <v>0</v>
      </c>
      <c r="C25" s="55" t="e">
        <f t="shared" si="0"/>
        <v>#DIV/0!</v>
      </c>
      <c r="D25" s="56"/>
      <c r="E25" s="77" t="e">
        <f t="shared" si="1"/>
        <v>#DIV/0!</v>
      </c>
      <c r="F25" s="58">
        <f t="shared" si="2"/>
        <v>0</v>
      </c>
      <c r="G25" s="58">
        <f t="shared" si="3"/>
        <v>0</v>
      </c>
      <c r="H25" s="59">
        <f t="shared" si="4"/>
        <v>0</v>
      </c>
      <c r="I25" s="59">
        <f>IF(COUNTIF('Įvestis (atskiri klausimynai)'!C26:IV26,1)&gt;0,COUNTIF('Įvestis (atskiri klausimynai)'!C26:IV26,1),'Įvestis (suskaičiuota)'!C26)</f>
        <v>0</v>
      </c>
      <c r="J25" s="59">
        <f>IF(COUNTIF('Įvestis (atskiri klausimynai)'!C26:IV26,2)&gt;0,COUNTIF('Įvestis (atskiri klausimynai)'!C26:IV26,2),'Įvestis (suskaičiuota)'!D26)</f>
        <v>0</v>
      </c>
      <c r="K25" s="59">
        <f>IF(COUNTIF('Įvestis (atskiri klausimynai)'!C26:IV26,3)&gt;0,COUNTIF('Įvestis (atskiri klausimynai)'!C26:IV26,3),'Įvestis (suskaičiuota)'!E26)</f>
        <v>0</v>
      </c>
      <c r="L25" s="59">
        <f>IF(COUNTIF('Įvestis (atskiri klausimynai)'!C26:IV26,4)&gt;0,COUNTIF('Įvestis (atskiri klausimynai)'!C26:IV26,4),'Įvestis (suskaičiuota)'!F26)</f>
        <v>0</v>
      </c>
      <c r="M25" s="60">
        <f>IF(COUNTIF('Įvestis (atskiri klausimynai)'!C26:IV26,0)&gt;0,COUNTIF('Įvestis (atskiri klausimynai)'!C26:IV26,0),'Įvestis (suskaičiuota)'!G26)</f>
        <v>0</v>
      </c>
      <c r="N25" s="60">
        <v>1</v>
      </c>
      <c r="O25" s="60">
        <v>2</v>
      </c>
      <c r="P25" s="60">
        <v>3</v>
      </c>
      <c r="Q25" s="60">
        <v>4</v>
      </c>
      <c r="R25" s="60" t="s">
        <v>37</v>
      </c>
      <c r="S25" s="59" t="e">
        <f t="shared" si="5"/>
        <v>#DIV/0!</v>
      </c>
      <c r="T25" s="43">
        <v>100000000</v>
      </c>
    </row>
    <row r="26" spans="1:20" s="29" customFormat="1" ht="45" customHeight="1" x14ac:dyDescent="0.2">
      <c r="A26" s="53">
        <f>'Įvestis (atskiri klausimynai)'!A25</f>
        <v>23</v>
      </c>
      <c r="B26" s="54">
        <f>'Įvestis (atskiri klausimynai)'!B25</f>
        <v>0</v>
      </c>
      <c r="C26" s="55" t="e">
        <f t="shared" si="0"/>
        <v>#DIV/0!</v>
      </c>
      <c r="D26" s="56"/>
      <c r="E26" s="77" t="e">
        <f t="shared" si="1"/>
        <v>#DIV/0!</v>
      </c>
      <c r="F26" s="58">
        <f t="shared" si="2"/>
        <v>0</v>
      </c>
      <c r="G26" s="58">
        <f t="shared" si="3"/>
        <v>0</v>
      </c>
      <c r="H26" s="59">
        <f t="shared" si="4"/>
        <v>0</v>
      </c>
      <c r="I26" s="59">
        <f>IF(COUNTIF('Įvestis (atskiri klausimynai)'!C25:IV25,1)&gt;0,COUNTIF('Įvestis (atskiri klausimynai)'!C25:IV25,1),'Įvestis (suskaičiuota)'!C25)</f>
        <v>0</v>
      </c>
      <c r="J26" s="59">
        <f>IF(COUNTIF('Įvestis (atskiri klausimynai)'!C25:IV25,2)&gt;0,COUNTIF('Įvestis (atskiri klausimynai)'!C25:IV25,2),'Įvestis (suskaičiuota)'!D25)</f>
        <v>0</v>
      </c>
      <c r="K26" s="59">
        <f>IF(COUNTIF('Įvestis (atskiri klausimynai)'!C25:IV25,3)&gt;0,COUNTIF('Įvestis (atskiri klausimynai)'!C25:IV25,3),'Įvestis (suskaičiuota)'!E25)</f>
        <v>0</v>
      </c>
      <c r="L26" s="59">
        <f>IF(COUNTIF('Įvestis (atskiri klausimynai)'!C25:IV25,4)&gt;0,COUNTIF('Įvestis (atskiri klausimynai)'!C25:IV25,4),'Įvestis (suskaičiuota)'!F25)</f>
        <v>0</v>
      </c>
      <c r="M26" s="60">
        <f>IF(COUNTIF('Įvestis (atskiri klausimynai)'!C25:IV25,0)&gt;0,COUNTIF('Įvestis (atskiri klausimynai)'!C25:IV25,0),'Įvestis (suskaičiuota)'!G25)</f>
        <v>0</v>
      </c>
      <c r="N26" s="60">
        <v>1</v>
      </c>
      <c r="O26" s="60">
        <v>2</v>
      </c>
      <c r="P26" s="60">
        <v>3</v>
      </c>
      <c r="Q26" s="60">
        <v>4</v>
      </c>
      <c r="R26" s="60" t="s">
        <v>37</v>
      </c>
      <c r="S26" s="59" t="e">
        <f t="shared" si="5"/>
        <v>#DIV/0!</v>
      </c>
      <c r="T26" s="43"/>
    </row>
    <row r="27" spans="1:20" s="29" customFormat="1" ht="45" customHeight="1" x14ac:dyDescent="0.2">
      <c r="A27" s="53">
        <f>'Įvestis (atskiri klausimynai)'!A6</f>
        <v>4</v>
      </c>
      <c r="B27" s="54" t="str">
        <f>'Įvestis (atskiri klausimynai)'!B6</f>
        <v>4. Mokykloje mano vaikas sino apie tolimesnio mokymosi ir karjeros galimybes. (Klausimas su variantais (vienas galimas pasirinkimas))</v>
      </c>
      <c r="C27" s="55">
        <f t="shared" si="0"/>
        <v>2.9189189189189189</v>
      </c>
      <c r="D27" s="56"/>
      <c r="E27" s="77">
        <f t="shared" si="1"/>
        <v>0.78378378378378377</v>
      </c>
      <c r="F27" s="58">
        <f t="shared" si="2"/>
        <v>74</v>
      </c>
      <c r="G27" s="58">
        <f t="shared" si="3"/>
        <v>9</v>
      </c>
      <c r="H27" s="59">
        <f t="shared" si="4"/>
        <v>58</v>
      </c>
      <c r="I27" s="59">
        <f>IF(COUNTIF('Įvestis (atskiri klausimynai)'!C6:IV6,1)&gt;0,COUNTIF('Įvestis (atskiri klausimynai)'!C6:IV6,1),'Įvestis (suskaičiuota)'!C6)</f>
        <v>7</v>
      </c>
      <c r="J27" s="59">
        <f>IF(COUNTIF('Įvestis (atskiri klausimynai)'!C6:IV6,2)&gt;0,COUNTIF('Įvestis (atskiri klausimynai)'!C6:IV6,2),'Įvestis (suskaičiuota)'!D6)</f>
        <v>9</v>
      </c>
      <c r="K27" s="59">
        <f>IF(COUNTIF('Įvestis (atskiri klausimynai)'!C6:IV6,3)&gt;0,COUNTIF('Įvestis (atskiri klausimynai)'!C6:IV6,3),'Įvestis (suskaičiuota)'!E6)</f>
        <v>41</v>
      </c>
      <c r="L27" s="59">
        <f>IF(COUNTIF('Įvestis (atskiri klausimynai)'!C6:IV6,4)&gt;0,COUNTIF('Įvestis (atskiri klausimynai)'!C6:IV6,4),'Įvestis (suskaičiuota)'!F6)</f>
        <v>17</v>
      </c>
      <c r="M27" s="60">
        <f>IF(COUNTIF('Įvestis (atskiri klausimynai)'!C6:IV6,0)&gt;0,COUNTIF('Įvestis (atskiri klausimynai)'!C6:IV6,0),'Įvestis (suskaičiuota)'!G6)</f>
        <v>9</v>
      </c>
      <c r="N27" s="60">
        <v>1</v>
      </c>
      <c r="O27" s="60">
        <v>2</v>
      </c>
      <c r="P27" s="60">
        <v>3</v>
      </c>
      <c r="Q27" s="60">
        <v>4</v>
      </c>
      <c r="R27" s="60" t="s">
        <v>37</v>
      </c>
      <c r="S27" s="59">
        <f t="shared" si="5"/>
        <v>0.85619029949669478</v>
      </c>
      <c r="T27" s="43"/>
    </row>
    <row r="28" spans="1:20" s="29" customFormat="1" ht="45" customHeight="1" x14ac:dyDescent="0.2">
      <c r="A28" s="53">
        <f>'Įvestis (atskiri klausimynai)'!A14</f>
        <v>12</v>
      </c>
      <c r="B28" s="54" t="str">
        <f>'Įvestis (atskiri klausimynai)'!B14</f>
        <v>12. Aš esu įtraukiamas į vaiko mokymosi sėkmių aptarimus mokykloje. (Klausimas su variantais (vienas galimas pasirinkimas))</v>
      </c>
      <c r="C28" s="55">
        <f t="shared" si="0"/>
        <v>3.25</v>
      </c>
      <c r="D28" s="56"/>
      <c r="E28" s="77">
        <f t="shared" si="1"/>
        <v>0.875</v>
      </c>
      <c r="F28" s="58">
        <f t="shared" si="2"/>
        <v>80</v>
      </c>
      <c r="G28" s="58">
        <f t="shared" si="3"/>
        <v>3</v>
      </c>
      <c r="H28" s="59">
        <f t="shared" si="4"/>
        <v>70</v>
      </c>
      <c r="I28" s="59">
        <f>IF(COUNTIF('Įvestis (atskiri klausimynai)'!C14:IV14,1)&gt;0,COUNTIF('Įvestis (atskiri klausimynai)'!C14:IV14,1),'Įvestis (suskaičiuota)'!C14)</f>
        <v>5</v>
      </c>
      <c r="J28" s="59">
        <f>IF(COUNTIF('Įvestis (atskiri klausimynai)'!C14:IV14,2)&gt;0,COUNTIF('Įvestis (atskiri klausimynai)'!C14:IV14,2),'Įvestis (suskaičiuota)'!D14)</f>
        <v>5</v>
      </c>
      <c r="K28" s="59">
        <f>IF(COUNTIF('Įvestis (atskiri klausimynai)'!C14:IV14,3)&gt;0,COUNTIF('Įvestis (atskiri klausimynai)'!C14:IV14,3),'Įvestis (suskaičiuota)'!E14)</f>
        <v>35</v>
      </c>
      <c r="L28" s="59">
        <f>IF(COUNTIF('Įvestis (atskiri klausimynai)'!C14:IV14,4)&gt;0,COUNTIF('Įvestis (atskiri klausimynai)'!C14:IV14,4),'Įvestis (suskaičiuota)'!F14)</f>
        <v>35</v>
      </c>
      <c r="M28" s="60">
        <f>IF(COUNTIF('Įvestis (atskiri klausimynai)'!C14:IV14,0)&gt;0,COUNTIF('Įvestis (atskiri klausimynai)'!C14:IV14,0),'Įvestis (suskaičiuota)'!G14)</f>
        <v>3</v>
      </c>
      <c r="N28" s="60">
        <v>1</v>
      </c>
      <c r="O28" s="60">
        <v>2</v>
      </c>
      <c r="P28" s="60">
        <v>3</v>
      </c>
      <c r="Q28" s="60">
        <v>4</v>
      </c>
      <c r="R28" s="60" t="s">
        <v>37</v>
      </c>
      <c r="S28" s="59">
        <f t="shared" si="5"/>
        <v>0.8343875188697214</v>
      </c>
      <c r="T28" s="43"/>
    </row>
    <row r="29" spans="1:20" s="29" customFormat="1" ht="45" customHeight="1" x14ac:dyDescent="0.2">
      <c r="A29" s="78">
        <f>'Įvestis (atskiri klausimynai)'!A12</f>
        <v>10</v>
      </c>
      <c r="B29" s="79" t="str">
        <f>'Įvestis (atskiri klausimynai)'!B12</f>
        <v>10. Į mano vaiko klaidas per pamokas yra žiūrima kaip į mokymosi galimybę. (Klausimas su variantais (vienas galimas pasirinkimas))</v>
      </c>
      <c r="C29" s="80">
        <f t="shared" si="0"/>
        <v>2.9743589743589745</v>
      </c>
      <c r="D29" s="81"/>
      <c r="E29" s="89">
        <f t="shared" si="1"/>
        <v>0.76923076923076927</v>
      </c>
      <c r="F29" s="82">
        <f t="shared" si="2"/>
        <v>78</v>
      </c>
      <c r="G29" s="82">
        <f t="shared" si="3"/>
        <v>5</v>
      </c>
      <c r="H29" s="59">
        <f t="shared" si="4"/>
        <v>60</v>
      </c>
      <c r="I29" s="59">
        <f>IF(COUNTIF('Įvestis (atskiri klausimynai)'!C12:IV12,1)&gt;0,COUNTIF('Įvestis (atskiri klausimynai)'!C12:IV12,1),'Įvestis (suskaičiuota)'!C12)</f>
        <v>6</v>
      </c>
      <c r="J29" s="59">
        <f>IF(COUNTIF('Įvestis (atskiri klausimynai)'!C12:IV12,2)&gt;0,COUNTIF('Įvestis (atskiri klausimynai)'!C12:IV12,2),'Įvestis (suskaičiuota)'!D12)</f>
        <v>12</v>
      </c>
      <c r="K29" s="59">
        <f>IF(COUNTIF('Įvestis (atskiri klausimynai)'!C12:IV12,3)&gt;0,COUNTIF('Įvestis (atskiri klausimynai)'!C12:IV12,3),'Įvestis (suskaičiuota)'!E12)</f>
        <v>38</v>
      </c>
      <c r="L29" s="59">
        <f>IF(COUNTIF('Įvestis (atskiri klausimynai)'!C12:IV12,4)&gt;0,COUNTIF('Įvestis (atskiri klausimynai)'!C12:IV12,4),'Įvestis (suskaičiuota)'!F12)</f>
        <v>22</v>
      </c>
      <c r="M29" s="60">
        <f>IF(COUNTIF('Įvestis (atskiri klausimynai)'!C12:IV12,0)&gt;0,COUNTIF('Įvestis (atskiri klausimynai)'!C12:IV12,0),'Įvestis (suskaičiuota)'!G12)</f>
        <v>5</v>
      </c>
      <c r="N29" s="60">
        <v>1</v>
      </c>
      <c r="O29" s="60">
        <v>2</v>
      </c>
      <c r="P29" s="60">
        <v>3</v>
      </c>
      <c r="Q29" s="60">
        <v>4</v>
      </c>
      <c r="R29" s="60" t="s">
        <v>37</v>
      </c>
      <c r="S29" s="59">
        <f t="shared" si="5"/>
        <v>0.86751412240997705</v>
      </c>
      <c r="T29" s="43">
        <v>-100000000</v>
      </c>
    </row>
    <row r="30" spans="1:20" s="29" customFormat="1" ht="45" customHeight="1" x14ac:dyDescent="0.2">
      <c r="A30" s="78">
        <f>'Įvestis (atskiri klausimynai)'!A4</f>
        <v>2</v>
      </c>
      <c r="B30" s="79" t="str">
        <f>'Įvestis (atskiri klausimynai)'!B4</f>
        <v>2. Mokykloje mokytojai vaikus moko bendradarbiauti, padėti vienas, kitam. (Klausimas su variantais (vienas galimas pasirinkimas))</v>
      </c>
      <c r="C30" s="80">
        <f t="shared" si="0"/>
        <v>3.3624999999999998</v>
      </c>
      <c r="D30" s="81"/>
      <c r="E30" s="89">
        <f t="shared" si="1"/>
        <v>0.9</v>
      </c>
      <c r="F30" s="82">
        <f t="shared" si="2"/>
        <v>80</v>
      </c>
      <c r="G30" s="82">
        <f t="shared" si="3"/>
        <v>3</v>
      </c>
      <c r="H30" s="59">
        <f t="shared" si="4"/>
        <v>72</v>
      </c>
      <c r="I30" s="59">
        <f>IF(COUNTIF('Įvestis (atskiri klausimynai)'!C4:IV4,1)&gt;0,COUNTIF('Įvestis (atskiri klausimynai)'!C4:IV4,1),'Įvestis (suskaičiuota)'!C4)</f>
        <v>4</v>
      </c>
      <c r="J30" s="59">
        <f>IF(COUNTIF('Įvestis (atskiri klausimynai)'!C4:IV4,2)&gt;0,COUNTIF('Įvestis (atskiri klausimynai)'!C4:IV4,2),'Įvestis (suskaičiuota)'!D4)</f>
        <v>4</v>
      </c>
      <c r="K30" s="59">
        <f>IF(COUNTIF('Įvestis (atskiri klausimynai)'!C4:IV4,3)&gt;0,COUNTIF('Įvestis (atskiri klausimynai)'!C4:IV4,3),'Įvestis (suskaičiuota)'!E4)</f>
        <v>31</v>
      </c>
      <c r="L30" s="59">
        <f>IF(COUNTIF('Įvestis (atskiri klausimynai)'!C4:IV4,4)&gt;0,COUNTIF('Įvestis (atskiri klausimynai)'!C4:IV4,4),'Įvestis (suskaičiuota)'!F4)</f>
        <v>41</v>
      </c>
      <c r="M30" s="60">
        <f>IF(COUNTIF('Įvestis (atskiri klausimynai)'!C4:IV4,0)&gt;0,COUNTIF('Įvestis (atskiri klausimynai)'!C4:IV4,0),'Įvestis (suskaičiuota)'!G4)</f>
        <v>3</v>
      </c>
      <c r="N30" s="60">
        <v>1</v>
      </c>
      <c r="O30" s="60">
        <v>2</v>
      </c>
      <c r="P30" s="60">
        <v>3</v>
      </c>
      <c r="Q30" s="60">
        <v>4</v>
      </c>
      <c r="R30" s="60" t="s">
        <v>37</v>
      </c>
      <c r="S30" s="59">
        <f t="shared" si="5"/>
        <v>0.79942621828472238</v>
      </c>
      <c r="T30" s="43"/>
    </row>
    <row r="31" spans="1:20" s="29" customFormat="1" ht="45" customHeight="1" x14ac:dyDescent="0.2">
      <c r="A31" s="78">
        <f>'Įvestis (atskiri klausimynai)'!A27</f>
        <v>25</v>
      </c>
      <c r="B31" s="79">
        <f>'Įvestis (atskiri klausimynai)'!B27</f>
        <v>0</v>
      </c>
      <c r="C31" s="80" t="e">
        <f t="shared" si="0"/>
        <v>#DIV/0!</v>
      </c>
      <c r="D31" s="81"/>
      <c r="E31" s="89" t="e">
        <f t="shared" si="1"/>
        <v>#DIV/0!</v>
      </c>
      <c r="F31" s="82">
        <f t="shared" si="2"/>
        <v>0</v>
      </c>
      <c r="G31" s="82">
        <f t="shared" si="3"/>
        <v>0</v>
      </c>
      <c r="H31" s="59">
        <f t="shared" si="4"/>
        <v>0</v>
      </c>
      <c r="I31" s="59">
        <f>IF(COUNTIF('Įvestis (atskiri klausimynai)'!C27:IV27,1)&gt;0,COUNTIF('Įvestis (atskiri klausimynai)'!C27:IV27,1),'Įvestis (suskaičiuota)'!C27)</f>
        <v>0</v>
      </c>
      <c r="J31" s="59">
        <f>IF(COUNTIF('Įvestis (atskiri klausimynai)'!C27:IV27,2)&gt;0,COUNTIF('Įvestis (atskiri klausimynai)'!C27:IV27,2),'Įvestis (suskaičiuota)'!D27)</f>
        <v>0</v>
      </c>
      <c r="K31" s="59">
        <f>IF(COUNTIF('Įvestis (atskiri klausimynai)'!C27:IV27,3)&gt;0,COUNTIF('Įvestis (atskiri klausimynai)'!C27:IV27,3),'Įvestis (suskaičiuota)'!E27)</f>
        <v>0</v>
      </c>
      <c r="L31" s="59">
        <f>IF(COUNTIF('Įvestis (atskiri klausimynai)'!C27:IV27,4)&gt;0,COUNTIF('Įvestis (atskiri klausimynai)'!C27:IV27,4),'Įvestis (suskaičiuota)'!F27)</f>
        <v>0</v>
      </c>
      <c r="M31" s="60">
        <f>IF(COUNTIF('Įvestis (atskiri klausimynai)'!C27:IV27,0)&gt;0,COUNTIF('Įvestis (atskiri klausimynai)'!C27:IV27,0),'Įvestis (suskaičiuota)'!G27)</f>
        <v>0</v>
      </c>
      <c r="N31" s="60">
        <v>1</v>
      </c>
      <c r="O31" s="60">
        <v>2</v>
      </c>
      <c r="P31" s="60">
        <v>3</v>
      </c>
      <c r="Q31" s="60">
        <v>4</v>
      </c>
      <c r="R31" s="60" t="s">
        <v>37</v>
      </c>
      <c r="S31" s="59" t="e">
        <f t="shared" si="5"/>
        <v>#DIV/0!</v>
      </c>
      <c r="T31" s="43">
        <v>-100000000</v>
      </c>
    </row>
    <row r="32" spans="1:20" s="29" customFormat="1" ht="45" customHeight="1" x14ac:dyDescent="0.2">
      <c r="A32" s="78">
        <f>'Įvestis (atskiri klausimynai)'!A11</f>
        <v>9</v>
      </c>
      <c r="B32" s="79" t="str">
        <f>'Įvestis (atskiri klausimynai)'!B11</f>
        <v>9. Mokykloje organizuojama socialinė ir visuomeninė veikla vaikams yra įdomi ir prasminga. (Klausimas su variantais (vienas galimas pasirinkimas))</v>
      </c>
      <c r="C32" s="80">
        <f t="shared" si="0"/>
        <v>3.1585365853658538</v>
      </c>
      <c r="D32" s="81"/>
      <c r="E32" s="89">
        <f t="shared" si="1"/>
        <v>0.87804878048780488</v>
      </c>
      <c r="F32" s="82">
        <f t="shared" si="2"/>
        <v>82</v>
      </c>
      <c r="G32" s="82">
        <f t="shared" si="3"/>
        <v>1</v>
      </c>
      <c r="H32" s="59">
        <f t="shared" si="4"/>
        <v>72</v>
      </c>
      <c r="I32" s="59">
        <f>IF(COUNTIF('Įvestis (atskiri klausimynai)'!C11:IV11,1)&gt;0,COUNTIF('Įvestis (atskiri klausimynai)'!C11:IV11,1),'Įvestis (suskaičiuota)'!C11)</f>
        <v>4</v>
      </c>
      <c r="J32" s="59">
        <f>IF(COUNTIF('Įvestis (atskiri klausimynai)'!C11:IV11,2)&gt;0,COUNTIF('Įvestis (atskiri klausimynai)'!C11:IV11,2),'Įvestis (suskaičiuota)'!D11)</f>
        <v>6</v>
      </c>
      <c r="K32" s="59">
        <f>IF(COUNTIF('Įvestis (atskiri klausimynai)'!C11:IV11,3)&gt;0,COUNTIF('Įvestis (atskiri klausimynai)'!C11:IV11,3),'Įvestis (suskaičiuota)'!E11)</f>
        <v>45</v>
      </c>
      <c r="L32" s="59">
        <f>IF(COUNTIF('Įvestis (atskiri klausimynai)'!C11:IV11,4)&gt;0,COUNTIF('Įvestis (atskiri klausimynai)'!C11:IV11,4),'Įvestis (suskaičiuota)'!F11)</f>
        <v>27</v>
      </c>
      <c r="M32" s="60">
        <f>IF(COUNTIF('Įvestis (atskiri klausimynai)'!C11:IV11,0)&gt;0,COUNTIF('Įvestis (atskiri klausimynai)'!C11:IV11,0),'Įvestis (suskaičiuota)'!G11)</f>
        <v>1</v>
      </c>
      <c r="N32" s="60">
        <v>1</v>
      </c>
      <c r="O32" s="60">
        <v>2</v>
      </c>
      <c r="P32" s="60">
        <v>3</v>
      </c>
      <c r="Q32" s="60">
        <v>4</v>
      </c>
      <c r="R32" s="60" t="s">
        <v>37</v>
      </c>
      <c r="S32" s="59">
        <f t="shared" si="5"/>
        <v>0.7612451170776835</v>
      </c>
      <c r="T32" s="43">
        <v>100000000</v>
      </c>
    </row>
    <row r="33" spans="1:20" s="29" customFormat="1" ht="45" customHeight="1" x14ac:dyDescent="0.2">
      <c r="A33" s="78">
        <f>'Įvestis (atskiri klausimynai)'!A32</f>
        <v>30</v>
      </c>
      <c r="B33" s="79">
        <f>'Įvestis (atskiri klausimynai)'!B32</f>
        <v>0</v>
      </c>
      <c r="C33" s="80" t="e">
        <f t="shared" si="0"/>
        <v>#DIV/0!</v>
      </c>
      <c r="D33" s="81"/>
      <c r="E33" s="89" t="e">
        <f t="shared" si="1"/>
        <v>#DIV/0!</v>
      </c>
      <c r="F33" s="82">
        <f t="shared" si="2"/>
        <v>0</v>
      </c>
      <c r="G33" s="82">
        <f t="shared" si="3"/>
        <v>0</v>
      </c>
      <c r="H33" s="59">
        <f t="shared" si="4"/>
        <v>0</v>
      </c>
      <c r="I33" s="59">
        <f>IF(COUNTIF('Įvestis (atskiri klausimynai)'!C32:IV32,1)&gt;0,COUNTIF('Įvestis (atskiri klausimynai)'!C32:IV32,1),'Įvestis (suskaičiuota)'!C32)</f>
        <v>0</v>
      </c>
      <c r="J33" s="59">
        <f>IF(COUNTIF('Įvestis (atskiri klausimynai)'!C32:IV32,2)&gt;0,COUNTIF('Įvestis (atskiri klausimynai)'!C32:IV32,2),'Įvestis (suskaičiuota)'!D32)</f>
        <v>0</v>
      </c>
      <c r="K33" s="59">
        <f>IF(COUNTIF('Įvestis (atskiri klausimynai)'!C32:IV32,3)&gt;0,COUNTIF('Įvestis (atskiri klausimynai)'!C32:IV32,3),'Įvestis (suskaičiuota)'!E32)</f>
        <v>0</v>
      </c>
      <c r="L33" s="59">
        <f>IF(COUNTIF('Įvestis (atskiri klausimynai)'!C32:IV32,4)&gt;0,COUNTIF('Įvestis (atskiri klausimynai)'!C32:IV32,4),'Įvestis (suskaičiuota)'!F32)</f>
        <v>0</v>
      </c>
      <c r="M33" s="60">
        <f>IF(COUNTIF('Įvestis (atskiri klausimynai)'!C32:IV32,0)&gt;0,COUNTIF('Įvestis (atskiri klausimynai)'!C32:IV32,0),'Įvestis (suskaičiuota)'!G32)</f>
        <v>0</v>
      </c>
      <c r="N33" s="60">
        <v>1</v>
      </c>
      <c r="O33" s="60">
        <v>2</v>
      </c>
      <c r="P33" s="60">
        <v>3</v>
      </c>
      <c r="Q33" s="60">
        <v>4</v>
      </c>
      <c r="R33" s="60" t="s">
        <v>37</v>
      </c>
      <c r="S33" s="59" t="e">
        <f t="shared" si="5"/>
        <v>#DIV/0!</v>
      </c>
      <c r="T33" s="43">
        <v>-100000000</v>
      </c>
    </row>
  </sheetData>
  <sortState ref="A2:T33">
    <sortCondition descending="1" ref="E2:E3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A9" sqref="A9"/>
    </sheetView>
  </sheetViews>
  <sheetFormatPr defaultRowHeight="15.75" x14ac:dyDescent="0.25"/>
  <cols>
    <col min="1" max="1" width="65.5703125" style="71" customWidth="1"/>
    <col min="2" max="2" width="11.7109375" style="71" customWidth="1"/>
    <col min="3" max="3" width="62.7109375" style="71" customWidth="1"/>
    <col min="4" max="4" width="11.7109375" style="71" customWidth="1"/>
    <col min="5" max="16384" width="9.140625" style="71"/>
  </cols>
  <sheetData>
    <row r="1" spans="1:4" ht="34.5" customHeight="1" x14ac:dyDescent="0.25">
      <c r="A1" s="76" t="s">
        <v>47</v>
      </c>
      <c r="B1" s="91"/>
      <c r="C1" s="114" t="s">
        <v>41</v>
      </c>
      <c r="D1" s="114"/>
    </row>
    <row r="2" spans="1:4" ht="50.1" customHeight="1" x14ac:dyDescent="0.25">
      <c r="A2" s="92" t="str">
        <f>'Įvestis (atskiri klausimynai)'!B5</f>
        <v>3.  Mokytojai padeda vaikams suprasti mokymosi svarbą gyvenime. (Klausimas su variantais (vienas galimas pasirinkimas))</v>
      </c>
      <c r="B2" s="93">
        <f>Surūšiuota!E2</f>
        <v>0.85185185185185186</v>
      </c>
      <c r="C2" s="94" t="s">
        <v>46</v>
      </c>
      <c r="D2" s="90">
        <v>0.48275862068965519</v>
      </c>
    </row>
    <row r="3" spans="1:4" ht="50.1" customHeight="1" x14ac:dyDescent="0.25">
      <c r="A3" s="92">
        <f>'Įvestis (atskiri klausimynai)'!B16</f>
        <v>0</v>
      </c>
      <c r="B3" s="93" t="e">
        <f>Surūšiuota!E3</f>
        <v>#DIV/0!</v>
      </c>
      <c r="C3" s="95" t="s">
        <v>43</v>
      </c>
      <c r="D3" s="90">
        <v>0.52777777777777779</v>
      </c>
    </row>
    <row r="4" spans="1:4" ht="50.1" customHeight="1" x14ac:dyDescent="0.25">
      <c r="A4" s="92" t="str">
        <f>'Įvestis (atskiri klausimynai)'!B15</f>
        <v>13. Mokykloje mano vaikas mokomas planuoti savo mokymąsi. (Klausimas su variantais (vienas galimas pasirinkimas))</v>
      </c>
      <c r="B4" s="93">
        <f>Surūšiuota!E4</f>
        <v>0.620253164556962</v>
      </c>
      <c r="C4" s="95" t="s">
        <v>45</v>
      </c>
      <c r="D4" s="90">
        <v>0.54838709677419351</v>
      </c>
    </row>
    <row r="5" spans="1:4" ht="50.1" customHeight="1" x14ac:dyDescent="0.25">
      <c r="A5" s="92" t="str">
        <f>'Įvestis (atskiri klausimynai)'!B8</f>
        <v>6.  Per paskutinius 2 mėnesius mano vaikas iš kitų mokinių nesijuokė, nesišaipė. (Klausimas su variantais (vienas galimas pasirinkimas))</v>
      </c>
      <c r="B5" s="93">
        <f>Surūšiuota!E5</f>
        <v>0.78666666666666663</v>
      </c>
      <c r="C5" s="96" t="s">
        <v>42</v>
      </c>
      <c r="D5" s="90">
        <v>0.6</v>
      </c>
    </row>
    <row r="6" spans="1:4" ht="50.1" customHeight="1" x14ac:dyDescent="0.25">
      <c r="A6" s="92" t="str">
        <f>'Įvestis (atskiri klausimynai)'!B10</f>
        <v>8. Mokykla skatina mokinius būti aktyviais mokyklos gyvenimo kūrėjais. (Klausimas su variantais (vienas galimas pasirinkimas))</v>
      </c>
      <c r="B6" s="93">
        <f>Surūšiuota!E6</f>
        <v>0.84615384615384615</v>
      </c>
      <c r="C6" s="96" t="s">
        <v>44</v>
      </c>
      <c r="D6" s="90">
        <v>0.61538461538461542</v>
      </c>
    </row>
    <row r="7" spans="1:4" x14ac:dyDescent="0.25">
      <c r="A7" s="72"/>
      <c r="B7" s="72"/>
      <c r="C7" s="97"/>
      <c r="D7" s="74"/>
    </row>
    <row r="8" spans="1:4" x14ac:dyDescent="0.25">
      <c r="A8" s="72"/>
      <c r="B8" s="72"/>
      <c r="C8" s="98"/>
      <c r="D8" s="74"/>
    </row>
    <row r="9" spans="1:4" x14ac:dyDescent="0.25">
      <c r="A9" s="72"/>
      <c r="B9" s="72"/>
      <c r="C9" s="73"/>
      <c r="D9" s="74"/>
    </row>
    <row r="10" spans="1:4" x14ac:dyDescent="0.25">
      <c r="A10" s="72"/>
      <c r="B10" s="72"/>
      <c r="C10" s="73"/>
      <c r="D10" s="74"/>
    </row>
    <row r="11" spans="1:4" x14ac:dyDescent="0.25">
      <c r="A11" s="72"/>
      <c r="B11" s="72"/>
      <c r="C11" s="73"/>
      <c r="D11" s="74"/>
    </row>
    <row r="12" spans="1:4" x14ac:dyDescent="0.25">
      <c r="A12" s="72"/>
      <c r="B12" s="72"/>
      <c r="C12" s="73"/>
      <c r="D12" s="74"/>
    </row>
    <row r="13" spans="1:4" x14ac:dyDescent="0.25">
      <c r="A13" s="72"/>
      <c r="B13" s="72"/>
      <c r="C13" s="73"/>
      <c r="D13" s="74"/>
    </row>
    <row r="14" spans="1:4" x14ac:dyDescent="0.25">
      <c r="A14" s="72"/>
      <c r="B14" s="72"/>
      <c r="C14" s="75"/>
      <c r="D14" s="74"/>
    </row>
    <row r="15" spans="1:4" x14ac:dyDescent="0.25">
      <c r="A15" s="72"/>
      <c r="B15" s="72"/>
      <c r="C15" s="73"/>
      <c r="D15" s="74"/>
    </row>
    <row r="16" spans="1:4" x14ac:dyDescent="0.25">
      <c r="A16" s="72"/>
      <c r="B16" s="72"/>
      <c r="C16" s="73"/>
      <c r="D16" s="74"/>
    </row>
    <row r="17" spans="1:4" x14ac:dyDescent="0.25">
      <c r="A17" s="72"/>
      <c r="B17" s="72"/>
      <c r="C17" s="73"/>
      <c r="D17" s="74"/>
    </row>
    <row r="18" spans="1:4" x14ac:dyDescent="0.25">
      <c r="A18" s="72"/>
      <c r="B18" s="72"/>
      <c r="C18" s="73"/>
      <c r="D18" s="74"/>
    </row>
    <row r="19" spans="1:4" x14ac:dyDescent="0.25">
      <c r="A19" s="72"/>
      <c r="B19" s="72"/>
      <c r="C19" s="73"/>
      <c r="D19" s="74"/>
    </row>
    <row r="20" spans="1:4" x14ac:dyDescent="0.25">
      <c r="A20" s="72"/>
      <c r="B20" s="72"/>
      <c r="C20" s="75"/>
      <c r="D20" s="74"/>
    </row>
    <row r="21" spans="1:4" x14ac:dyDescent="0.25">
      <c r="A21" s="72"/>
      <c r="B21" s="72"/>
      <c r="C21" s="73"/>
      <c r="D21" s="74"/>
    </row>
    <row r="22" spans="1:4" x14ac:dyDescent="0.25">
      <c r="A22" s="72"/>
      <c r="B22" s="72"/>
      <c r="C22" s="73"/>
      <c r="D22" s="74"/>
    </row>
    <row r="23" spans="1:4" x14ac:dyDescent="0.25">
      <c r="A23" s="72"/>
      <c r="B23" s="72"/>
      <c r="C23" s="72"/>
      <c r="D23" s="72"/>
    </row>
    <row r="24" spans="1:4" x14ac:dyDescent="0.25">
      <c r="A24" s="72"/>
      <c r="B24" s="72"/>
      <c r="C24" s="72"/>
      <c r="D24" s="72"/>
    </row>
    <row r="25" spans="1:4" x14ac:dyDescent="0.25">
      <c r="A25" s="72"/>
      <c r="B25" s="72"/>
      <c r="C25" s="72"/>
      <c r="D25" s="72"/>
    </row>
    <row r="26" spans="1:4" x14ac:dyDescent="0.25">
      <c r="A26" s="72"/>
      <c r="B26" s="72"/>
      <c r="C26" s="72"/>
      <c r="D26" s="72"/>
    </row>
    <row r="27" spans="1:4" x14ac:dyDescent="0.25">
      <c r="A27" s="72"/>
      <c r="B27" s="72"/>
      <c r="C27" s="72"/>
      <c r="D27" s="72"/>
    </row>
  </sheetData>
  <sortState ref="C2:D22">
    <sortCondition ref="D2:D22"/>
  </sortState>
  <mergeCells count="1">
    <mergeCell ref="C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6</vt:i4>
      </vt:variant>
    </vt:vector>
  </HeadingPairs>
  <TitlesOfParts>
    <vt:vector size="13" baseType="lpstr">
      <vt:lpstr>Klausimynas</vt:lpstr>
      <vt:lpstr>Įvertinimas</vt:lpstr>
      <vt:lpstr>Įvestis (atskiri klausimynai)</vt:lpstr>
      <vt:lpstr>Įvestis (suskaičiuota)</vt:lpstr>
      <vt:lpstr>Rezultatai</vt:lpstr>
      <vt:lpstr>Surūšiuota</vt:lpstr>
      <vt:lpstr>Apibendrinimas</vt:lpstr>
      <vt:lpstr>Įvertinimas!Print_Area</vt:lpstr>
      <vt:lpstr>Klausimynas!Print_Area</vt:lpstr>
      <vt:lpstr>Rezultatai!Print_Area</vt:lpstr>
      <vt:lpstr>'Įvestis (atskiri klausimynai)'!Print_Titles</vt:lpstr>
      <vt:lpstr>'Įvestis (suskaičiuota)'!Print_Titles</vt:lpstr>
      <vt:lpstr>Rezultatai!Print_Titles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NMVA</dc:creator>
  <cp:lastModifiedBy>Mokytojas</cp:lastModifiedBy>
  <cp:lastPrinted>2016-06-14T07:30:55Z</cp:lastPrinted>
  <dcterms:created xsi:type="dcterms:W3CDTF">2012-11-23T11:42:47Z</dcterms:created>
  <dcterms:modified xsi:type="dcterms:W3CDTF">2018-01-18T12:51:30Z</dcterms:modified>
</cp:coreProperties>
</file>